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ml.chartshap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05" windowWidth="15450" windowHeight="9690" firstSheet="2" activeTab="14"/>
  </bookViews>
  <sheets>
    <sheet name="список" sheetId="14" r:id="rId1"/>
    <sheet name="Социально-коммуникативное разви" sheetId="5" r:id="rId2"/>
    <sheet name="Познавательное развитие" sheetId="12"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Речевое развитие" sheetId="32" r:id="rId14"/>
    <sheet name="Художественно-эстетическое разв" sheetId="31" r:id="rId15"/>
    <sheet name="Физическое развитие" sheetId="30" r:id="rId16"/>
    <sheet name="сводная по группе" sheetId="11" r:id="rId17"/>
    <sheet name="Индивидуальная карта_1" sheetId="3" r:id="rId18"/>
    <sheet name="характ уровней" sheetId="26" state="hidden" r:id="rId19"/>
    <sheet name="Лист1" sheetId="29" state="hidden" r:id="rId20"/>
    <sheet name="Целевые ориентиры" sheetId="33" r:id="rId21"/>
    <sheet name="Целевые ориентиры_сводная" sheetId="35" r:id="rId22"/>
    <sheet name="Индивидуальная карта_2" sheetId="34" r:id="rId23"/>
  </sheets>
  <externalReferences>
    <externalReference r:id="rId24"/>
    <externalReference r:id="rId25"/>
  </externalReferences>
  <calcPr calcId="125725"/>
</workbook>
</file>

<file path=xl/calcChain.xml><?xml version="1.0" encoding="utf-8"?>
<calcChain xmlns="http://schemas.openxmlformats.org/spreadsheetml/2006/main">
  <c r="BD5" i="33"/>
  <c r="BD6"/>
  <c r="BD7"/>
  <c r="BD8"/>
  <c r="BD9"/>
  <c r="BD10"/>
  <c r="BD11"/>
  <c r="BD12"/>
  <c r="BD13"/>
  <c r="BD14"/>
  <c r="BD15"/>
  <c r="BD16"/>
  <c r="BD17"/>
  <c r="BD18"/>
  <c r="BD19"/>
  <c r="BD20"/>
  <c r="BD21"/>
  <c r="BD22"/>
  <c r="BD23"/>
  <c r="BD24"/>
  <c r="BD25"/>
  <c r="BD26"/>
  <c r="BD27"/>
  <c r="BD28"/>
  <c r="BD29"/>
  <c r="BD30"/>
  <c r="BD31"/>
  <c r="BD32"/>
  <c r="BD33"/>
  <c r="BD34"/>
  <c r="BD35"/>
  <c r="BD36"/>
  <c r="BD37"/>
  <c r="BD38"/>
  <c r="J6" i="31"/>
  <c r="J7"/>
  <c r="J8"/>
  <c r="J9"/>
  <c r="J10"/>
  <c r="J11"/>
  <c r="J12"/>
  <c r="J13"/>
  <c r="J14"/>
  <c r="J15"/>
  <c r="J16"/>
  <c r="J17"/>
  <c r="J18"/>
  <c r="J19"/>
  <c r="J20"/>
  <c r="J21"/>
  <c r="J22"/>
  <c r="J23"/>
  <c r="J24"/>
  <c r="J25"/>
  <c r="J26"/>
  <c r="J27"/>
  <c r="J28"/>
  <c r="J29"/>
  <c r="J30"/>
  <c r="J31"/>
  <c r="J32"/>
  <c r="J33"/>
  <c r="J34"/>
  <c r="J35"/>
  <c r="J36"/>
  <c r="J37"/>
  <c r="J38"/>
  <c r="J39"/>
  <c r="C38" i="35" l="1"/>
  <c r="B4" l="1"/>
  <c r="B5"/>
  <c r="B6"/>
  <c r="B7"/>
  <c r="B8"/>
  <c r="B9"/>
  <c r="B10"/>
  <c r="B11"/>
  <c r="B12"/>
  <c r="B13"/>
  <c r="B14"/>
  <c r="B15"/>
  <c r="B16"/>
  <c r="B17"/>
  <c r="B18"/>
  <c r="B19"/>
  <c r="B20"/>
  <c r="B21"/>
  <c r="B22"/>
  <c r="B23"/>
  <c r="B24"/>
  <c r="B25"/>
  <c r="B26"/>
  <c r="B27"/>
  <c r="B28"/>
  <c r="B29"/>
  <c r="B30"/>
  <c r="B31"/>
  <c r="B32"/>
  <c r="B33"/>
  <c r="B34"/>
  <c r="B35"/>
  <c r="B36"/>
  <c r="B37"/>
  <c r="B3"/>
  <c r="C3"/>
  <c r="C2" i="34"/>
  <c r="CM5" i="33"/>
  <c r="CM6"/>
  <c r="CM7"/>
  <c r="CM8"/>
  <c r="CM9"/>
  <c r="CM10"/>
  <c r="CM11"/>
  <c r="CM12"/>
  <c r="CM13"/>
  <c r="CM14"/>
  <c r="CM15"/>
  <c r="CM16"/>
  <c r="CM17"/>
  <c r="CM18"/>
  <c r="CM19"/>
  <c r="CM20"/>
  <c r="CM21"/>
  <c r="CM22"/>
  <c r="CM23"/>
  <c r="CM24"/>
  <c r="CM25"/>
  <c r="CM26"/>
  <c r="CM27"/>
  <c r="CM28"/>
  <c r="CM29"/>
  <c r="CM30"/>
  <c r="CM31"/>
  <c r="CM32"/>
  <c r="CM33"/>
  <c r="CM34"/>
  <c r="CM35"/>
  <c r="CM36"/>
  <c r="CM37"/>
  <c r="CM38"/>
  <c r="DR5"/>
  <c r="DR6"/>
  <c r="DR7"/>
  <c r="DR8"/>
  <c r="DR9"/>
  <c r="DR10"/>
  <c r="DR11"/>
  <c r="DR12"/>
  <c r="DR13"/>
  <c r="DR14"/>
  <c r="DR15"/>
  <c r="DR16"/>
  <c r="DR17"/>
  <c r="DR18"/>
  <c r="DR19"/>
  <c r="DR20"/>
  <c r="DR21"/>
  <c r="DR22"/>
  <c r="DR23"/>
  <c r="DR24"/>
  <c r="DR25"/>
  <c r="DR26"/>
  <c r="DR27"/>
  <c r="DR28"/>
  <c r="DR29"/>
  <c r="DR30"/>
  <c r="DR31"/>
  <c r="DR32"/>
  <c r="DR33"/>
  <c r="DR34"/>
  <c r="DR35"/>
  <c r="DR36"/>
  <c r="DR37"/>
  <c r="DR38"/>
  <c r="DR39"/>
  <c r="BF5"/>
  <c r="BG5" s="1"/>
  <c r="BF6"/>
  <c r="BG6" s="1"/>
  <c r="BF7"/>
  <c r="BG7" s="1"/>
  <c r="BF8"/>
  <c r="BG8" s="1"/>
  <c r="BF9"/>
  <c r="BG9" s="1"/>
  <c r="BF10"/>
  <c r="BG10" s="1"/>
  <c r="BF11"/>
  <c r="BG11" s="1"/>
  <c r="BF12"/>
  <c r="BG12" s="1"/>
  <c r="BF13"/>
  <c r="BG13" s="1"/>
  <c r="BF14"/>
  <c r="BG14" s="1"/>
  <c r="BF15"/>
  <c r="BG15" s="1"/>
  <c r="BF16"/>
  <c r="BG16" s="1"/>
  <c r="BF17"/>
  <c r="BG17" s="1"/>
  <c r="BF18"/>
  <c r="BG18" s="1"/>
  <c r="BF19"/>
  <c r="BG19" s="1"/>
  <c r="BF20"/>
  <c r="BG20" s="1"/>
  <c r="BF21"/>
  <c r="BG21" s="1"/>
  <c r="BF22"/>
  <c r="BG22" s="1"/>
  <c r="BF23"/>
  <c r="BG23" s="1"/>
  <c r="BF24"/>
  <c r="BG24" s="1"/>
  <c r="BF25"/>
  <c r="BG25" s="1"/>
  <c r="BF26"/>
  <c r="BG26" s="1"/>
  <c r="BF27"/>
  <c r="BG27" s="1"/>
  <c r="BF28"/>
  <c r="BG28" s="1"/>
  <c r="BF29"/>
  <c r="BG29" s="1"/>
  <c r="BF30"/>
  <c r="BG30" s="1"/>
  <c r="BF31"/>
  <c r="BG31" s="1"/>
  <c r="BF32"/>
  <c r="BG32" s="1"/>
  <c r="BF33"/>
  <c r="BG33" s="1"/>
  <c r="BF34"/>
  <c r="BF35"/>
  <c r="BF36"/>
  <c r="BF37"/>
  <c r="BF38"/>
  <c r="BF39"/>
  <c r="BF40"/>
  <c r="BG34"/>
  <c r="BG35"/>
  <c r="BG36"/>
  <c r="BG37"/>
  <c r="BG38"/>
  <c r="BG39"/>
  <c r="AU5"/>
  <c r="AU6"/>
  <c r="AU7"/>
  <c r="AU8"/>
  <c r="AU9"/>
  <c r="AU10"/>
  <c r="AU11"/>
  <c r="AU12"/>
  <c r="AU13"/>
  <c r="AU14"/>
  <c r="AU15"/>
  <c r="AU16"/>
  <c r="AU17"/>
  <c r="AU18"/>
  <c r="AU19"/>
  <c r="AU20"/>
  <c r="AU21"/>
  <c r="AU22"/>
  <c r="AU23"/>
  <c r="AU24"/>
  <c r="AU25"/>
  <c r="AU26"/>
  <c r="AU27"/>
  <c r="AU28"/>
  <c r="AU29"/>
  <c r="AU30"/>
  <c r="AU31"/>
  <c r="AU32"/>
  <c r="AU33"/>
  <c r="AU34"/>
  <c r="AU35"/>
  <c r="AU36"/>
  <c r="AU37"/>
  <c r="AU38"/>
  <c r="AU39"/>
  <c r="Z5"/>
  <c r="Z6"/>
  <c r="Z7"/>
  <c r="Z8"/>
  <c r="Z9"/>
  <c r="Z10"/>
  <c r="Z11"/>
  <c r="Z12"/>
  <c r="Z13"/>
  <c r="Z14"/>
  <c r="Z15"/>
  <c r="Z16"/>
  <c r="Z17"/>
  <c r="Z18"/>
  <c r="Z19"/>
  <c r="Z20"/>
  <c r="Z21"/>
  <c r="Z22"/>
  <c r="Z23"/>
  <c r="Z24"/>
  <c r="Z25"/>
  <c r="Z26"/>
  <c r="Z27"/>
  <c r="Z28"/>
  <c r="Z29"/>
  <c r="Z30"/>
  <c r="Z31"/>
  <c r="Z32"/>
  <c r="Z33"/>
  <c r="Z34"/>
  <c r="Z35"/>
  <c r="Z36"/>
  <c r="Z37"/>
  <c r="Z38"/>
  <c r="Z39"/>
  <c r="Z40"/>
  <c r="Z41"/>
  <c r="EB4" l="1"/>
  <c r="EB5"/>
  <c r="EB6"/>
  <c r="EB7"/>
  <c r="EB8"/>
  <c r="EB9"/>
  <c r="EB10"/>
  <c r="EB11"/>
  <c r="EB12"/>
  <c r="EB13"/>
  <c r="EB14"/>
  <c r="EB15"/>
  <c r="EB16"/>
  <c r="EB17"/>
  <c r="EB18"/>
  <c r="EB19"/>
  <c r="EB20"/>
  <c r="EB21"/>
  <c r="EB22"/>
  <c r="EB23"/>
  <c r="EB24"/>
  <c r="EB25"/>
  <c r="EB26"/>
  <c r="EB27"/>
  <c r="EB28"/>
  <c r="EB29"/>
  <c r="EB30"/>
  <c r="EB31"/>
  <c r="EB32"/>
  <c r="EB33"/>
  <c r="EB34"/>
  <c r="EB35"/>
  <c r="EB36"/>
  <c r="EB37"/>
  <c r="EB38"/>
  <c r="EB39"/>
  <c r="EB40"/>
  <c r="DN5"/>
  <c r="DN6"/>
  <c r="DN7"/>
  <c r="DN8"/>
  <c r="DN9"/>
  <c r="DN10"/>
  <c r="DN11"/>
  <c r="DN12"/>
  <c r="DN13"/>
  <c r="DN14"/>
  <c r="DN15"/>
  <c r="DN16"/>
  <c r="DN17"/>
  <c r="DN18"/>
  <c r="DN19"/>
  <c r="DN20"/>
  <c r="DN21"/>
  <c r="DN22"/>
  <c r="DN23"/>
  <c r="DN24"/>
  <c r="DN25"/>
  <c r="DN26"/>
  <c r="DN27"/>
  <c r="DN28"/>
  <c r="DN29"/>
  <c r="DN30"/>
  <c r="DN31"/>
  <c r="DN32"/>
  <c r="DN33"/>
  <c r="DN34"/>
  <c r="DN35"/>
  <c r="DN36"/>
  <c r="DN37"/>
  <c r="DN38"/>
  <c r="DN39"/>
  <c r="DN40"/>
  <c r="DN41"/>
  <c r="DG5"/>
  <c r="DG6"/>
  <c r="DG7"/>
  <c r="DG8"/>
  <c r="DG9"/>
  <c r="DG10"/>
  <c r="DG11"/>
  <c r="DG12"/>
  <c r="DG13"/>
  <c r="DG14"/>
  <c r="DG15"/>
  <c r="DG16"/>
  <c r="DG17"/>
  <c r="DG18"/>
  <c r="DG19"/>
  <c r="DG20"/>
  <c r="DG21"/>
  <c r="DG22"/>
  <c r="DG23"/>
  <c r="DG24"/>
  <c r="DG25"/>
  <c r="DG26"/>
  <c r="DG27"/>
  <c r="DG28"/>
  <c r="DG29"/>
  <c r="DG30"/>
  <c r="DG31"/>
  <c r="DG32"/>
  <c r="DG33"/>
  <c r="DG34"/>
  <c r="DG35"/>
  <c r="DG36"/>
  <c r="DG37"/>
  <c r="DG38"/>
  <c r="DG39"/>
  <c r="DG40"/>
  <c r="DG41"/>
  <c r="DF5"/>
  <c r="DF6"/>
  <c r="DF7"/>
  <c r="DF8"/>
  <c r="DF9"/>
  <c r="DF10"/>
  <c r="DF11"/>
  <c r="DF12"/>
  <c r="DF13"/>
  <c r="DF14"/>
  <c r="DF15"/>
  <c r="DF16"/>
  <c r="DF17"/>
  <c r="DF18"/>
  <c r="DF19"/>
  <c r="DF20"/>
  <c r="DF21"/>
  <c r="DF22"/>
  <c r="DF23"/>
  <c r="DF24"/>
  <c r="DF25"/>
  <c r="DF26"/>
  <c r="DF27"/>
  <c r="DF28"/>
  <c r="DF29"/>
  <c r="DF30"/>
  <c r="DF31"/>
  <c r="DF32"/>
  <c r="DF33"/>
  <c r="DF34"/>
  <c r="DF35"/>
  <c r="DF36"/>
  <c r="DF37"/>
  <c r="DF38"/>
  <c r="DF39"/>
  <c r="DF40"/>
  <c r="DF41"/>
  <c r="DE5"/>
  <c r="DE6"/>
  <c r="DE7"/>
  <c r="DE8"/>
  <c r="DE9"/>
  <c r="DE10"/>
  <c r="DE11"/>
  <c r="DE12"/>
  <c r="DE13"/>
  <c r="DE14"/>
  <c r="DE15"/>
  <c r="DE16"/>
  <c r="DE17"/>
  <c r="DE18"/>
  <c r="DE19"/>
  <c r="DE20"/>
  <c r="DE21"/>
  <c r="DE22"/>
  <c r="DE23"/>
  <c r="DE24"/>
  <c r="DE25"/>
  <c r="DE26"/>
  <c r="DE27"/>
  <c r="DE28"/>
  <c r="DE29"/>
  <c r="DE30"/>
  <c r="DE31"/>
  <c r="DE32"/>
  <c r="DE33"/>
  <c r="DE34"/>
  <c r="DE35"/>
  <c r="DE36"/>
  <c r="DE37"/>
  <c r="DE38"/>
  <c r="DE39"/>
  <c r="DE40"/>
  <c r="DE41"/>
  <c r="DD5"/>
  <c r="DD6"/>
  <c r="DD7"/>
  <c r="DD8"/>
  <c r="DD9"/>
  <c r="DD10"/>
  <c r="DD11"/>
  <c r="DD12"/>
  <c r="DD13"/>
  <c r="DD14"/>
  <c r="DD15"/>
  <c r="DD16"/>
  <c r="DD17"/>
  <c r="DD18"/>
  <c r="DD19"/>
  <c r="DD20"/>
  <c r="DD21"/>
  <c r="DD22"/>
  <c r="DD23"/>
  <c r="DD24"/>
  <c r="DD25"/>
  <c r="DD26"/>
  <c r="DD27"/>
  <c r="DD28"/>
  <c r="DD29"/>
  <c r="DD30"/>
  <c r="DD31"/>
  <c r="DD32"/>
  <c r="DD33"/>
  <c r="DD34"/>
  <c r="DD35"/>
  <c r="DD36"/>
  <c r="DD37"/>
  <c r="DD38"/>
  <c r="DD39"/>
  <c r="DD40"/>
  <c r="DD41"/>
  <c r="DC5"/>
  <c r="DC6"/>
  <c r="DC7"/>
  <c r="DC8"/>
  <c r="DC9"/>
  <c r="DC10"/>
  <c r="DC11"/>
  <c r="DC12"/>
  <c r="DC13"/>
  <c r="DC14"/>
  <c r="DC15"/>
  <c r="DC16"/>
  <c r="DC17"/>
  <c r="DC18"/>
  <c r="DC19"/>
  <c r="DC20"/>
  <c r="DC21"/>
  <c r="DC22"/>
  <c r="DC23"/>
  <c r="DC24"/>
  <c r="DC25"/>
  <c r="DC26"/>
  <c r="DC27"/>
  <c r="DC28"/>
  <c r="DC29"/>
  <c r="DC30"/>
  <c r="DC31"/>
  <c r="DC32"/>
  <c r="DC33"/>
  <c r="DC34"/>
  <c r="DC35"/>
  <c r="DC36"/>
  <c r="DC37"/>
  <c r="DC38"/>
  <c r="DC39"/>
  <c r="DC40"/>
  <c r="DB5"/>
  <c r="DB6"/>
  <c r="DB7"/>
  <c r="DB8"/>
  <c r="DB9"/>
  <c r="DB10"/>
  <c r="DB11"/>
  <c r="DB12"/>
  <c r="DB13"/>
  <c r="DB14"/>
  <c r="DB15"/>
  <c r="DB16"/>
  <c r="DB17"/>
  <c r="DB18"/>
  <c r="DB19"/>
  <c r="DB20"/>
  <c r="DB21"/>
  <c r="DB22"/>
  <c r="DB23"/>
  <c r="DB24"/>
  <c r="DB25"/>
  <c r="DB26"/>
  <c r="DB27"/>
  <c r="DB28"/>
  <c r="DB29"/>
  <c r="DB30"/>
  <c r="DB31"/>
  <c r="DB32"/>
  <c r="DB33"/>
  <c r="DB34"/>
  <c r="DB35"/>
  <c r="DB36"/>
  <c r="DB37"/>
  <c r="DB38"/>
  <c r="DB39"/>
  <c r="DB40"/>
  <c r="CZ5"/>
  <c r="DA5"/>
  <c r="CZ6"/>
  <c r="DA6"/>
  <c r="CZ7"/>
  <c r="DA7"/>
  <c r="CZ8"/>
  <c r="DA8"/>
  <c r="CZ9"/>
  <c r="DA9"/>
  <c r="CZ10"/>
  <c r="DA10"/>
  <c r="CZ11"/>
  <c r="DA11"/>
  <c r="CZ12"/>
  <c r="DA12"/>
  <c r="CZ13"/>
  <c r="DA13"/>
  <c r="CZ14"/>
  <c r="DA14"/>
  <c r="CZ15"/>
  <c r="DA15"/>
  <c r="CZ16"/>
  <c r="DA16"/>
  <c r="CZ17"/>
  <c r="DA17"/>
  <c r="CZ18"/>
  <c r="DA18"/>
  <c r="CZ19"/>
  <c r="DA19"/>
  <c r="CZ20"/>
  <c r="DA20"/>
  <c r="CZ21"/>
  <c r="DA21"/>
  <c r="CZ22"/>
  <c r="DA22"/>
  <c r="CZ23"/>
  <c r="DA23"/>
  <c r="CZ24"/>
  <c r="DA24"/>
  <c r="CZ25"/>
  <c r="DA25"/>
  <c r="CZ26"/>
  <c r="DA26"/>
  <c r="CZ27"/>
  <c r="DA27"/>
  <c r="CZ28"/>
  <c r="DA28"/>
  <c r="CZ29"/>
  <c r="DA29"/>
  <c r="CZ30"/>
  <c r="DA30"/>
  <c r="CZ31"/>
  <c r="DA31"/>
  <c r="CZ32"/>
  <c r="DA32"/>
  <c r="CZ33"/>
  <c r="DA33"/>
  <c r="CZ34"/>
  <c r="DA34"/>
  <c r="CZ35"/>
  <c r="DA35"/>
  <c r="CZ36"/>
  <c r="DA36"/>
  <c r="CZ37"/>
  <c r="DA37"/>
  <c r="CZ38"/>
  <c r="DA38"/>
  <c r="CZ39"/>
  <c r="DA39"/>
  <c r="CZ40"/>
  <c r="DA40"/>
  <c r="CY5"/>
  <c r="CY6"/>
  <c r="CY7"/>
  <c r="CY8"/>
  <c r="CY9"/>
  <c r="CY10"/>
  <c r="CY11"/>
  <c r="CY12"/>
  <c r="CY13"/>
  <c r="CY14"/>
  <c r="CY15"/>
  <c r="CY16"/>
  <c r="CY17"/>
  <c r="CY18"/>
  <c r="CY19"/>
  <c r="CY20"/>
  <c r="CY21"/>
  <c r="CY22"/>
  <c r="CY23"/>
  <c r="CY24"/>
  <c r="CY25"/>
  <c r="CY26"/>
  <c r="CY27"/>
  <c r="CY28"/>
  <c r="CY29"/>
  <c r="CY30"/>
  <c r="CY31"/>
  <c r="CY32"/>
  <c r="CY33"/>
  <c r="CY34"/>
  <c r="CY35"/>
  <c r="CY36"/>
  <c r="CY37"/>
  <c r="CY38"/>
  <c r="CY39"/>
  <c r="CY40"/>
  <c r="CX5"/>
  <c r="CX6"/>
  <c r="CX7"/>
  <c r="CX8"/>
  <c r="CX9"/>
  <c r="CX10"/>
  <c r="CX11"/>
  <c r="CX12"/>
  <c r="CX13"/>
  <c r="CX14"/>
  <c r="CX15"/>
  <c r="CX16"/>
  <c r="CX17"/>
  <c r="CX18"/>
  <c r="CX19"/>
  <c r="CX20"/>
  <c r="CX21"/>
  <c r="CX22"/>
  <c r="CX23"/>
  <c r="CX24"/>
  <c r="CX25"/>
  <c r="CX26"/>
  <c r="CX27"/>
  <c r="CX28"/>
  <c r="CX29"/>
  <c r="CX30"/>
  <c r="CX31"/>
  <c r="CX32"/>
  <c r="CX33"/>
  <c r="CX34"/>
  <c r="CX35"/>
  <c r="CX36"/>
  <c r="CX37"/>
  <c r="CX38"/>
  <c r="CX39"/>
  <c r="CV5"/>
  <c r="CW5"/>
  <c r="CV6"/>
  <c r="CW6"/>
  <c r="CV7"/>
  <c r="CW7"/>
  <c r="CV8"/>
  <c r="CW8"/>
  <c r="CV9"/>
  <c r="CW9"/>
  <c r="CV10"/>
  <c r="CW10"/>
  <c r="CV11"/>
  <c r="CW11"/>
  <c r="CV12"/>
  <c r="CW12"/>
  <c r="CV13"/>
  <c r="CW13"/>
  <c r="CV14"/>
  <c r="CW14"/>
  <c r="CV15"/>
  <c r="CW15"/>
  <c r="CV16"/>
  <c r="CW16"/>
  <c r="CV17"/>
  <c r="CW17"/>
  <c r="CV18"/>
  <c r="CW18"/>
  <c r="CV19"/>
  <c r="CW19"/>
  <c r="CV20"/>
  <c r="CW20"/>
  <c r="CV21"/>
  <c r="CW21"/>
  <c r="CV22"/>
  <c r="CW22"/>
  <c r="CV23"/>
  <c r="CW23"/>
  <c r="CV24"/>
  <c r="CW24"/>
  <c r="CV25"/>
  <c r="CW25"/>
  <c r="CV26"/>
  <c r="CW26"/>
  <c r="CV27"/>
  <c r="CW27"/>
  <c r="CV28"/>
  <c r="CW28"/>
  <c r="CV29"/>
  <c r="CW29"/>
  <c r="CV30"/>
  <c r="CW30"/>
  <c r="CV31"/>
  <c r="CW31"/>
  <c r="CV32"/>
  <c r="CW32"/>
  <c r="CV33"/>
  <c r="CW33"/>
  <c r="CV34"/>
  <c r="CW34"/>
  <c r="CV35"/>
  <c r="CW35"/>
  <c r="CV36"/>
  <c r="CW36"/>
  <c r="CV37"/>
  <c r="CW37"/>
  <c r="CV38"/>
  <c r="CW38"/>
  <c r="CV39"/>
  <c r="CW39"/>
  <c r="CT5"/>
  <c r="CU5"/>
  <c r="CT6"/>
  <c r="CU6"/>
  <c r="CT7"/>
  <c r="CU7"/>
  <c r="CT8"/>
  <c r="CU8"/>
  <c r="CT9"/>
  <c r="CU9"/>
  <c r="CT10"/>
  <c r="CU10"/>
  <c r="CT11"/>
  <c r="CU11"/>
  <c r="CT12"/>
  <c r="CU12"/>
  <c r="CT13"/>
  <c r="CU13"/>
  <c r="CT14"/>
  <c r="CU14"/>
  <c r="CT15"/>
  <c r="CU15"/>
  <c r="CT16"/>
  <c r="CU16"/>
  <c r="CT17"/>
  <c r="CU17"/>
  <c r="CT18"/>
  <c r="CU18"/>
  <c r="CT19"/>
  <c r="CU19"/>
  <c r="CT20"/>
  <c r="CU20"/>
  <c r="CT21"/>
  <c r="CU21"/>
  <c r="CT22"/>
  <c r="CU22"/>
  <c r="CT23"/>
  <c r="CU23"/>
  <c r="CT24"/>
  <c r="CU24"/>
  <c r="CT25"/>
  <c r="CU25"/>
  <c r="CT26"/>
  <c r="CU26"/>
  <c r="CT27"/>
  <c r="CU27"/>
  <c r="CT28"/>
  <c r="CU28"/>
  <c r="CT29"/>
  <c r="CU29"/>
  <c r="CT30"/>
  <c r="CU30"/>
  <c r="CT31"/>
  <c r="CU31"/>
  <c r="CT32"/>
  <c r="CU32"/>
  <c r="CT33"/>
  <c r="CU33"/>
  <c r="CT34"/>
  <c r="CU34"/>
  <c r="CT35"/>
  <c r="CU35"/>
  <c r="CT36"/>
  <c r="CU36"/>
  <c r="CT37"/>
  <c r="CU37"/>
  <c r="CT38"/>
  <c r="CU38"/>
  <c r="CT39"/>
  <c r="CU39"/>
  <c r="CU4"/>
  <c r="CS5"/>
  <c r="CS6"/>
  <c r="CS7"/>
  <c r="CS8"/>
  <c r="CS9"/>
  <c r="CS10"/>
  <c r="CS11"/>
  <c r="CS12"/>
  <c r="CS13"/>
  <c r="CS14"/>
  <c r="CS15"/>
  <c r="CS16"/>
  <c r="CS17"/>
  <c r="CS18"/>
  <c r="CS19"/>
  <c r="CS20"/>
  <c r="CS21"/>
  <c r="CS22"/>
  <c r="CS23"/>
  <c r="CS24"/>
  <c r="CS25"/>
  <c r="CS26"/>
  <c r="CS27"/>
  <c r="CS28"/>
  <c r="CS29"/>
  <c r="CS30"/>
  <c r="CS31"/>
  <c r="CS32"/>
  <c r="CS33"/>
  <c r="CS34"/>
  <c r="CS35"/>
  <c r="CS36"/>
  <c r="CS37"/>
  <c r="CS38"/>
  <c r="CS39"/>
  <c r="CR5"/>
  <c r="CR6"/>
  <c r="CR7"/>
  <c r="CR8"/>
  <c r="CR9"/>
  <c r="CR10"/>
  <c r="CR11"/>
  <c r="CR12"/>
  <c r="CR13"/>
  <c r="CR14"/>
  <c r="CR15"/>
  <c r="CR16"/>
  <c r="CR17"/>
  <c r="CR18"/>
  <c r="CR19"/>
  <c r="CR20"/>
  <c r="CR21"/>
  <c r="CR22"/>
  <c r="CR23"/>
  <c r="CR24"/>
  <c r="CR25"/>
  <c r="CR26"/>
  <c r="CR27"/>
  <c r="CR28"/>
  <c r="CR29"/>
  <c r="CR30"/>
  <c r="CR31"/>
  <c r="CR32"/>
  <c r="CR33"/>
  <c r="CR34"/>
  <c r="CR35"/>
  <c r="CR36"/>
  <c r="CR37"/>
  <c r="CR38"/>
  <c r="CR39"/>
  <c r="DO5"/>
  <c r="DP5"/>
  <c r="DQ5"/>
  <c r="DO6"/>
  <c r="DP6"/>
  <c r="DQ6"/>
  <c r="DO7"/>
  <c r="DP7"/>
  <c r="DQ7"/>
  <c r="DO8"/>
  <c r="DP8"/>
  <c r="DQ8"/>
  <c r="DO9"/>
  <c r="DP9"/>
  <c r="DQ9"/>
  <c r="DO10"/>
  <c r="DP10"/>
  <c r="DQ10"/>
  <c r="DO11"/>
  <c r="DP11"/>
  <c r="DQ11"/>
  <c r="DO12"/>
  <c r="DP12"/>
  <c r="DQ12"/>
  <c r="DO13"/>
  <c r="DP13"/>
  <c r="DQ13"/>
  <c r="DO14"/>
  <c r="DP14"/>
  <c r="DQ14"/>
  <c r="DO15"/>
  <c r="DP15"/>
  <c r="DQ15"/>
  <c r="DO16"/>
  <c r="DP16"/>
  <c r="DQ16"/>
  <c r="DO17"/>
  <c r="DP17"/>
  <c r="DQ17"/>
  <c r="DO18"/>
  <c r="DP18"/>
  <c r="DQ18"/>
  <c r="DO19"/>
  <c r="DP19"/>
  <c r="DQ19"/>
  <c r="DO20"/>
  <c r="DP20"/>
  <c r="DQ20"/>
  <c r="DO21"/>
  <c r="DP21"/>
  <c r="DQ21"/>
  <c r="DO22"/>
  <c r="DP22"/>
  <c r="DQ22"/>
  <c r="DO23"/>
  <c r="DP23"/>
  <c r="DQ23"/>
  <c r="DO24"/>
  <c r="DP24"/>
  <c r="DQ24"/>
  <c r="DO25"/>
  <c r="DP25"/>
  <c r="DQ25"/>
  <c r="DO26"/>
  <c r="DP26"/>
  <c r="DQ26"/>
  <c r="DO27"/>
  <c r="DP27"/>
  <c r="DQ27"/>
  <c r="DO28"/>
  <c r="DP28"/>
  <c r="DQ28"/>
  <c r="DO29"/>
  <c r="DP29"/>
  <c r="DQ29"/>
  <c r="DO30"/>
  <c r="DP30"/>
  <c r="DQ30"/>
  <c r="DO31"/>
  <c r="DP31"/>
  <c r="DQ31"/>
  <c r="DO32"/>
  <c r="DP32"/>
  <c r="DQ32"/>
  <c r="DO33"/>
  <c r="DP33"/>
  <c r="DQ33"/>
  <c r="DO34"/>
  <c r="DP34"/>
  <c r="DQ34"/>
  <c r="DO35"/>
  <c r="DP35"/>
  <c r="DQ35"/>
  <c r="DO36"/>
  <c r="DP36"/>
  <c r="DQ36"/>
  <c r="DO37"/>
  <c r="DP37"/>
  <c r="DQ37"/>
  <c r="DO38"/>
  <c r="DP38"/>
  <c r="DQ38"/>
  <c r="DP4"/>
  <c r="DQ4"/>
  <c r="DO4"/>
  <c r="DN4"/>
  <c r="DH5"/>
  <c r="DI5"/>
  <c r="DJ5"/>
  <c r="DK5"/>
  <c r="DL5"/>
  <c r="DM5"/>
  <c r="DH6"/>
  <c r="DI6"/>
  <c r="DJ6"/>
  <c r="DK6"/>
  <c r="DL6"/>
  <c r="DM6"/>
  <c r="DH7"/>
  <c r="DI7"/>
  <c r="DJ7"/>
  <c r="DK7"/>
  <c r="DL7"/>
  <c r="DM7"/>
  <c r="DH8"/>
  <c r="DI8"/>
  <c r="DJ8"/>
  <c r="DK8"/>
  <c r="DL8"/>
  <c r="DM8"/>
  <c r="DH9"/>
  <c r="DI9"/>
  <c r="DJ9"/>
  <c r="DK9"/>
  <c r="DL9"/>
  <c r="DM9"/>
  <c r="DH10"/>
  <c r="DI10"/>
  <c r="DJ10"/>
  <c r="DK10"/>
  <c r="DL10"/>
  <c r="DM10"/>
  <c r="DH11"/>
  <c r="DI11"/>
  <c r="DJ11"/>
  <c r="DK11"/>
  <c r="DL11"/>
  <c r="DM11"/>
  <c r="DH12"/>
  <c r="DI12"/>
  <c r="DJ12"/>
  <c r="DK12"/>
  <c r="DL12"/>
  <c r="DM12"/>
  <c r="DH13"/>
  <c r="DI13"/>
  <c r="DJ13"/>
  <c r="DK13"/>
  <c r="DL13"/>
  <c r="DM13"/>
  <c r="DH14"/>
  <c r="DI14"/>
  <c r="DJ14"/>
  <c r="DK14"/>
  <c r="DL14"/>
  <c r="DM14"/>
  <c r="DH15"/>
  <c r="DI15"/>
  <c r="DJ15"/>
  <c r="DK15"/>
  <c r="DL15"/>
  <c r="DM15"/>
  <c r="DH16"/>
  <c r="DI16"/>
  <c r="DJ16"/>
  <c r="DK16"/>
  <c r="DL16"/>
  <c r="DM16"/>
  <c r="DH17"/>
  <c r="DI17"/>
  <c r="DJ17"/>
  <c r="DK17"/>
  <c r="DL17"/>
  <c r="DM17"/>
  <c r="DH18"/>
  <c r="DI18"/>
  <c r="DJ18"/>
  <c r="DK18"/>
  <c r="DL18"/>
  <c r="DM18"/>
  <c r="DH19"/>
  <c r="DI19"/>
  <c r="DJ19"/>
  <c r="DK19"/>
  <c r="DL19"/>
  <c r="DM19"/>
  <c r="DH20"/>
  <c r="DI20"/>
  <c r="DJ20"/>
  <c r="DK20"/>
  <c r="DL20"/>
  <c r="DM20"/>
  <c r="DH21"/>
  <c r="DI21"/>
  <c r="DJ21"/>
  <c r="DK21"/>
  <c r="DL21"/>
  <c r="DM21"/>
  <c r="DH22"/>
  <c r="DI22"/>
  <c r="DJ22"/>
  <c r="DK22"/>
  <c r="DL22"/>
  <c r="DM22"/>
  <c r="DH23"/>
  <c r="DI23"/>
  <c r="DJ23"/>
  <c r="DK23"/>
  <c r="DL23"/>
  <c r="DM23"/>
  <c r="DH24"/>
  <c r="DI24"/>
  <c r="DJ24"/>
  <c r="DK24"/>
  <c r="DL24"/>
  <c r="DM24"/>
  <c r="DH25"/>
  <c r="DI25"/>
  <c r="DJ25"/>
  <c r="DK25"/>
  <c r="DL25"/>
  <c r="DM25"/>
  <c r="DH26"/>
  <c r="DI26"/>
  <c r="DJ26"/>
  <c r="DK26"/>
  <c r="DL26"/>
  <c r="DM26"/>
  <c r="DH27"/>
  <c r="DI27"/>
  <c r="DJ27"/>
  <c r="DK27"/>
  <c r="DL27"/>
  <c r="DM27"/>
  <c r="DH28"/>
  <c r="DI28"/>
  <c r="DJ28"/>
  <c r="DK28"/>
  <c r="DL28"/>
  <c r="DM28"/>
  <c r="DH29"/>
  <c r="DI29"/>
  <c r="DJ29"/>
  <c r="DK29"/>
  <c r="DL29"/>
  <c r="DM29"/>
  <c r="DH30"/>
  <c r="DI30"/>
  <c r="DJ30"/>
  <c r="DK30"/>
  <c r="DL30"/>
  <c r="DM30"/>
  <c r="DH31"/>
  <c r="DI31"/>
  <c r="DJ31"/>
  <c r="DK31"/>
  <c r="DL31"/>
  <c r="DM31"/>
  <c r="DH32"/>
  <c r="DI32"/>
  <c r="DJ32"/>
  <c r="DK32"/>
  <c r="DL32"/>
  <c r="DM32"/>
  <c r="DH33"/>
  <c r="DI33"/>
  <c r="DJ33"/>
  <c r="DK33"/>
  <c r="DL33"/>
  <c r="DM33"/>
  <c r="DH34"/>
  <c r="DI34"/>
  <c r="DJ34"/>
  <c r="DK34"/>
  <c r="DL34"/>
  <c r="DM34"/>
  <c r="DH35"/>
  <c r="DI35"/>
  <c r="DJ35"/>
  <c r="DK35"/>
  <c r="DL35"/>
  <c r="DM35"/>
  <c r="DH36"/>
  <c r="DI36"/>
  <c r="DJ36"/>
  <c r="DK36"/>
  <c r="DL36"/>
  <c r="DM36"/>
  <c r="DH37"/>
  <c r="DI37"/>
  <c r="DJ37"/>
  <c r="DK37"/>
  <c r="DL37"/>
  <c r="DM37"/>
  <c r="DH38"/>
  <c r="DI38"/>
  <c r="DJ38"/>
  <c r="DK38"/>
  <c r="DL38"/>
  <c r="DM38"/>
  <c r="DI4"/>
  <c r="DJ4"/>
  <c r="DK4"/>
  <c r="DL4"/>
  <c r="DM4"/>
  <c r="DH4"/>
  <c r="DG4"/>
  <c r="DF4"/>
  <c r="DE4"/>
  <c r="DD4"/>
  <c r="DA4"/>
  <c r="CZ4"/>
  <c r="CY4"/>
  <c r="CX4"/>
  <c r="CW4"/>
  <c r="CV4"/>
  <c r="CT4"/>
  <c r="CS4"/>
  <c r="CR4"/>
  <c r="AS5"/>
  <c r="AS6"/>
  <c r="AS7"/>
  <c r="AS8"/>
  <c r="AS9"/>
  <c r="AS10"/>
  <c r="AS11"/>
  <c r="AS12"/>
  <c r="AS13"/>
  <c r="AS14"/>
  <c r="AS15"/>
  <c r="AS16"/>
  <c r="AS17"/>
  <c r="AS18"/>
  <c r="AS19"/>
  <c r="AS20"/>
  <c r="AS21"/>
  <c r="AS22"/>
  <c r="AS23"/>
  <c r="AS24"/>
  <c r="AS25"/>
  <c r="AS26"/>
  <c r="AS27"/>
  <c r="AS28"/>
  <c r="AS29"/>
  <c r="AS30"/>
  <c r="AS31"/>
  <c r="AS32"/>
  <c r="AS33"/>
  <c r="AS34"/>
  <c r="AS35"/>
  <c r="AS36"/>
  <c r="AS37"/>
  <c r="AS4"/>
  <c r="AA20"/>
  <c r="AA21"/>
  <c r="AA22"/>
  <c r="AA23"/>
  <c r="AA24"/>
  <c r="AA25"/>
  <c r="AA26"/>
  <c r="AA27"/>
  <c r="AA28"/>
  <c r="AA29"/>
  <c r="AA30"/>
  <c r="AA32"/>
  <c r="AA34"/>
  <c r="AA36"/>
  <c r="AA38"/>
  <c r="AA31"/>
  <c r="AA33"/>
  <c r="AA35"/>
  <c r="AA37"/>
  <c r="AA6" i="31"/>
  <c r="AA7"/>
  <c r="AA8"/>
  <c r="AA9"/>
  <c r="AA10"/>
  <c r="AA11"/>
  <c r="AA12"/>
  <c r="AA13"/>
  <c r="AA14"/>
  <c r="AA15"/>
  <c r="AA16"/>
  <c r="AA17"/>
  <c r="AA18"/>
  <c r="AA19"/>
  <c r="AA20"/>
  <c r="AA21"/>
  <c r="AA22"/>
  <c r="AA23"/>
  <c r="AA24"/>
  <c r="AA25"/>
  <c r="AA26"/>
  <c r="AA27"/>
  <c r="AA28"/>
  <c r="AA29"/>
  <c r="AA30"/>
  <c r="AA31"/>
  <c r="AA32"/>
  <c r="AA33"/>
  <c r="AA34"/>
  <c r="AA35"/>
  <c r="AA36"/>
  <c r="AA37"/>
  <c r="AA38"/>
  <c r="AA39"/>
  <c r="AA5"/>
  <c r="AM6" i="12"/>
  <c r="AM7"/>
  <c r="AM8"/>
  <c r="AM9"/>
  <c r="AM10"/>
  <c r="AM11"/>
  <c r="AM12"/>
  <c r="AM13"/>
  <c r="AM14"/>
  <c r="AM15"/>
  <c r="AM16"/>
  <c r="AM17"/>
  <c r="AM18"/>
  <c r="AM19"/>
  <c r="AM20"/>
  <c r="AM21"/>
  <c r="AM22"/>
  <c r="AM23"/>
  <c r="AM24"/>
  <c r="AM25"/>
  <c r="AM26"/>
  <c r="AM27"/>
  <c r="AM28"/>
  <c r="AM29"/>
  <c r="AM30"/>
  <c r="AM31"/>
  <c r="AM32"/>
  <c r="AM33"/>
  <c r="AM34"/>
  <c r="AM35"/>
  <c r="AM36"/>
  <c r="AM37"/>
  <c r="AM38"/>
  <c r="AM39"/>
  <c r="AM5"/>
  <c r="V29" i="33" l="1"/>
  <c r="O24"/>
  <c r="O25"/>
  <c r="V26" i="32"/>
  <c r="V27"/>
  <c r="V28"/>
  <c r="O27"/>
  <c r="O28"/>
  <c r="O29"/>
  <c r="O30"/>
  <c r="N22" i="31"/>
  <c r="N21"/>
  <c r="K25" i="12"/>
  <c r="K26"/>
  <c r="AL4" i="33"/>
  <c r="AL5"/>
  <c r="DY5" l="1"/>
  <c r="DZ5"/>
  <c r="EA5"/>
  <c r="DY6"/>
  <c r="DZ6"/>
  <c r="EA6"/>
  <c r="DY7"/>
  <c r="DZ7"/>
  <c r="EA7"/>
  <c r="DY8"/>
  <c r="DZ8"/>
  <c r="EA8"/>
  <c r="DY9"/>
  <c r="DZ9"/>
  <c r="EA9"/>
  <c r="DY10"/>
  <c r="DZ10"/>
  <c r="EA10"/>
  <c r="DY11"/>
  <c r="DZ11"/>
  <c r="EA11"/>
  <c r="DY12"/>
  <c r="DZ12"/>
  <c r="EA12"/>
  <c r="DY13"/>
  <c r="DZ13"/>
  <c r="EA13"/>
  <c r="DY14"/>
  <c r="DZ14"/>
  <c r="EA14"/>
  <c r="DY15"/>
  <c r="DZ15"/>
  <c r="EA15"/>
  <c r="DY16"/>
  <c r="DZ16"/>
  <c r="EA16"/>
  <c r="DY17"/>
  <c r="DZ17"/>
  <c r="EA17"/>
  <c r="DY18"/>
  <c r="DZ18"/>
  <c r="EA18"/>
  <c r="DY19"/>
  <c r="DZ19"/>
  <c r="EA19"/>
  <c r="DY20"/>
  <c r="DZ20"/>
  <c r="EA20"/>
  <c r="DY21"/>
  <c r="DZ21"/>
  <c r="EA21"/>
  <c r="DY22"/>
  <c r="DZ22"/>
  <c r="EA22"/>
  <c r="DY23"/>
  <c r="DZ23"/>
  <c r="EA23"/>
  <c r="DY24"/>
  <c r="DZ24"/>
  <c r="EA24"/>
  <c r="DY25"/>
  <c r="DZ25"/>
  <c r="EA25"/>
  <c r="DY26"/>
  <c r="DZ26"/>
  <c r="EA26"/>
  <c r="DY27"/>
  <c r="DZ27"/>
  <c r="EA27"/>
  <c r="DY28"/>
  <c r="DZ28"/>
  <c r="EA28"/>
  <c r="DY29"/>
  <c r="DZ29"/>
  <c r="EA29"/>
  <c r="DY30"/>
  <c r="DZ30"/>
  <c r="EA30"/>
  <c r="DY31"/>
  <c r="DZ31"/>
  <c r="EA31"/>
  <c r="DY32"/>
  <c r="DZ32"/>
  <c r="EA32"/>
  <c r="DY33"/>
  <c r="DZ33"/>
  <c r="EA33"/>
  <c r="DY34"/>
  <c r="DZ34"/>
  <c r="EA34"/>
  <c r="DY35"/>
  <c r="DZ35"/>
  <c r="EA35"/>
  <c r="DY36"/>
  <c r="DZ36"/>
  <c r="EA36"/>
  <c r="DY37"/>
  <c r="DZ37"/>
  <c r="EA37"/>
  <c r="DY38"/>
  <c r="DZ38"/>
  <c r="EA38"/>
  <c r="DZ4"/>
  <c r="EA4"/>
  <c r="DY4"/>
  <c r="DW5"/>
  <c r="DX5"/>
  <c r="DW6"/>
  <c r="DX6"/>
  <c r="DW7"/>
  <c r="DX7"/>
  <c r="DW8"/>
  <c r="DX8"/>
  <c r="DW9"/>
  <c r="DX9"/>
  <c r="DW10"/>
  <c r="DX10"/>
  <c r="DW11"/>
  <c r="DX11"/>
  <c r="DW12"/>
  <c r="DX12"/>
  <c r="DW13"/>
  <c r="DX13"/>
  <c r="DW14"/>
  <c r="DX14"/>
  <c r="DW15"/>
  <c r="DX15"/>
  <c r="DW16"/>
  <c r="DX16"/>
  <c r="DW17"/>
  <c r="DX17"/>
  <c r="DW18"/>
  <c r="DX18"/>
  <c r="DW19"/>
  <c r="DX19"/>
  <c r="DW20"/>
  <c r="DX20"/>
  <c r="DW21"/>
  <c r="DX21"/>
  <c r="DW22"/>
  <c r="DX22"/>
  <c r="DW23"/>
  <c r="DX23"/>
  <c r="DW24"/>
  <c r="DX24"/>
  <c r="DW25"/>
  <c r="DX25"/>
  <c r="DW26"/>
  <c r="DX26"/>
  <c r="DW27"/>
  <c r="DX27"/>
  <c r="DW28"/>
  <c r="DX28"/>
  <c r="DW29"/>
  <c r="DX29"/>
  <c r="DW30"/>
  <c r="DX30"/>
  <c r="DW31"/>
  <c r="DX31"/>
  <c r="DW32"/>
  <c r="DX32"/>
  <c r="DW33"/>
  <c r="DX33"/>
  <c r="DW34"/>
  <c r="DX34"/>
  <c r="DW35"/>
  <c r="DX35"/>
  <c r="DW36"/>
  <c r="DX36"/>
  <c r="DW37"/>
  <c r="DX37"/>
  <c r="DW38"/>
  <c r="DX38"/>
  <c r="DX4"/>
  <c r="DW4"/>
  <c r="DS5"/>
  <c r="DT5"/>
  <c r="DU5"/>
  <c r="DV5"/>
  <c r="DS6"/>
  <c r="DT6"/>
  <c r="DU6"/>
  <c r="DV6"/>
  <c r="DS7"/>
  <c r="DT7"/>
  <c r="DU7"/>
  <c r="DV7"/>
  <c r="DS8"/>
  <c r="DT8"/>
  <c r="DU8"/>
  <c r="DV8"/>
  <c r="DS9"/>
  <c r="DT9"/>
  <c r="DU9"/>
  <c r="DV9"/>
  <c r="DS10"/>
  <c r="DT10"/>
  <c r="DU10"/>
  <c r="DV10"/>
  <c r="DS11"/>
  <c r="DT11"/>
  <c r="DU11"/>
  <c r="DV11"/>
  <c r="DS12"/>
  <c r="DT12"/>
  <c r="DU12"/>
  <c r="DV12"/>
  <c r="DS13"/>
  <c r="DT13"/>
  <c r="DU13"/>
  <c r="DV13"/>
  <c r="DS14"/>
  <c r="DT14"/>
  <c r="DU14"/>
  <c r="DV14"/>
  <c r="DS15"/>
  <c r="DT15"/>
  <c r="DU15"/>
  <c r="DV15"/>
  <c r="DS16"/>
  <c r="DT16"/>
  <c r="DU16"/>
  <c r="DV16"/>
  <c r="DS17"/>
  <c r="DT17"/>
  <c r="DU17"/>
  <c r="DV17"/>
  <c r="DS18"/>
  <c r="DT18"/>
  <c r="DU18"/>
  <c r="DV18"/>
  <c r="DS19"/>
  <c r="DT19"/>
  <c r="DU19"/>
  <c r="DV19"/>
  <c r="DS20"/>
  <c r="DT20"/>
  <c r="DU20"/>
  <c r="DV20"/>
  <c r="DS21"/>
  <c r="DT21"/>
  <c r="DU21"/>
  <c r="DV21"/>
  <c r="DS22"/>
  <c r="DT22"/>
  <c r="DU22"/>
  <c r="DV22"/>
  <c r="DS23"/>
  <c r="DT23"/>
  <c r="DU23"/>
  <c r="DV23"/>
  <c r="DS24"/>
  <c r="DT24"/>
  <c r="DU24"/>
  <c r="DV24"/>
  <c r="DS25"/>
  <c r="DT25"/>
  <c r="DU25"/>
  <c r="DV25"/>
  <c r="DS26"/>
  <c r="DT26"/>
  <c r="DU26"/>
  <c r="DV26"/>
  <c r="DS27"/>
  <c r="DT27"/>
  <c r="DU27"/>
  <c r="DV27"/>
  <c r="DS28"/>
  <c r="DT28"/>
  <c r="DU28"/>
  <c r="DV28"/>
  <c r="DS29"/>
  <c r="DT29"/>
  <c r="DU29"/>
  <c r="DV29"/>
  <c r="DS30"/>
  <c r="DT30"/>
  <c r="DU30"/>
  <c r="DV30"/>
  <c r="DS31"/>
  <c r="DT31"/>
  <c r="DU31"/>
  <c r="DV31"/>
  <c r="DS32"/>
  <c r="DT32"/>
  <c r="DU32"/>
  <c r="DV32"/>
  <c r="DS33"/>
  <c r="DT33"/>
  <c r="DU33"/>
  <c r="DV33"/>
  <c r="DS34"/>
  <c r="DT34"/>
  <c r="DU34"/>
  <c r="DV34"/>
  <c r="DS35"/>
  <c r="DT35"/>
  <c r="DU35"/>
  <c r="DV35"/>
  <c r="DS36"/>
  <c r="DT36"/>
  <c r="DU36"/>
  <c r="DV36"/>
  <c r="DS37"/>
  <c r="DT37"/>
  <c r="DU37"/>
  <c r="DV37"/>
  <c r="DS38"/>
  <c r="DT38"/>
  <c r="DU38"/>
  <c r="DV38"/>
  <c r="DS4"/>
  <c r="DT4"/>
  <c r="DU4"/>
  <c r="DV4"/>
  <c r="DR4"/>
  <c r="DC4"/>
  <c r="DB4"/>
  <c r="CO5"/>
  <c r="CP5"/>
  <c r="CQ5"/>
  <c r="CO6"/>
  <c r="CP6"/>
  <c r="CQ6"/>
  <c r="CO7"/>
  <c r="CP7"/>
  <c r="CQ7"/>
  <c r="CO8"/>
  <c r="CP8"/>
  <c r="CQ8"/>
  <c r="CO9"/>
  <c r="CP9"/>
  <c r="CQ9"/>
  <c r="CO10"/>
  <c r="CP10"/>
  <c r="CQ10"/>
  <c r="CO11"/>
  <c r="CP11"/>
  <c r="CQ11"/>
  <c r="CO12"/>
  <c r="CP12"/>
  <c r="CQ12"/>
  <c r="CO13"/>
  <c r="CP13"/>
  <c r="CQ13"/>
  <c r="CO14"/>
  <c r="CP14"/>
  <c r="CQ14"/>
  <c r="CO15"/>
  <c r="CP15"/>
  <c r="CQ15"/>
  <c r="CO16"/>
  <c r="CP16"/>
  <c r="CQ16"/>
  <c r="CO17"/>
  <c r="CP17"/>
  <c r="CQ17"/>
  <c r="CO18"/>
  <c r="CP18"/>
  <c r="CQ18"/>
  <c r="CO19"/>
  <c r="CP19"/>
  <c r="CQ19"/>
  <c r="CO20"/>
  <c r="CP20"/>
  <c r="CQ20"/>
  <c r="CO21"/>
  <c r="CP21"/>
  <c r="CQ21"/>
  <c r="CO22"/>
  <c r="CP22"/>
  <c r="CQ22"/>
  <c r="CO23"/>
  <c r="CP23"/>
  <c r="CQ23"/>
  <c r="CO24"/>
  <c r="CP24"/>
  <c r="CQ24"/>
  <c r="CO25"/>
  <c r="CP25"/>
  <c r="CQ25"/>
  <c r="CO26"/>
  <c r="CP26"/>
  <c r="CQ26"/>
  <c r="CO27"/>
  <c r="CP27"/>
  <c r="CQ27"/>
  <c r="CO28"/>
  <c r="CP28"/>
  <c r="CQ28"/>
  <c r="CO29"/>
  <c r="CP29"/>
  <c r="CQ29"/>
  <c r="CO30"/>
  <c r="CP30"/>
  <c r="CQ30"/>
  <c r="CO31"/>
  <c r="CP31"/>
  <c r="CQ31"/>
  <c r="CO32"/>
  <c r="CP32"/>
  <c r="CQ32"/>
  <c r="CO33"/>
  <c r="CP33"/>
  <c r="CQ33"/>
  <c r="CO34"/>
  <c r="CP34"/>
  <c r="CQ34"/>
  <c r="CO35"/>
  <c r="CP35"/>
  <c r="CQ35"/>
  <c r="CO36"/>
  <c r="CP36"/>
  <c r="CQ36"/>
  <c r="CO37"/>
  <c r="CP37"/>
  <c r="CQ37"/>
  <c r="CO38"/>
  <c r="CP38"/>
  <c r="CQ38"/>
  <c r="CP4"/>
  <c r="CQ4"/>
  <c r="CO4"/>
  <c r="CL5"/>
  <c r="CL6"/>
  <c r="CL7"/>
  <c r="CL8"/>
  <c r="CL9"/>
  <c r="CL10"/>
  <c r="CL11"/>
  <c r="CL12"/>
  <c r="CL13"/>
  <c r="CL14"/>
  <c r="CL15"/>
  <c r="CL16"/>
  <c r="CL17"/>
  <c r="CL18"/>
  <c r="CL19"/>
  <c r="CL20"/>
  <c r="CL21"/>
  <c r="CL22"/>
  <c r="CL23"/>
  <c r="CL24"/>
  <c r="CL25"/>
  <c r="CL26"/>
  <c r="CL27"/>
  <c r="CL28"/>
  <c r="CL29"/>
  <c r="CL30"/>
  <c r="CL31"/>
  <c r="CL32"/>
  <c r="CL33"/>
  <c r="CL34"/>
  <c r="CL35"/>
  <c r="CL36"/>
  <c r="CL37"/>
  <c r="CL38"/>
  <c r="CL4"/>
  <c r="BX5"/>
  <c r="BY5"/>
  <c r="CB5"/>
  <c r="CC5"/>
  <c r="CD5"/>
  <c r="CE5"/>
  <c r="CF5"/>
  <c r="CG5"/>
  <c r="CH5"/>
  <c r="CI5"/>
  <c r="CJ5"/>
  <c r="CK5"/>
  <c r="BX6"/>
  <c r="BY6"/>
  <c r="CB6"/>
  <c r="CC6"/>
  <c r="CD6"/>
  <c r="CE6"/>
  <c r="CF6"/>
  <c r="CG6"/>
  <c r="CH6"/>
  <c r="CI6"/>
  <c r="CJ6"/>
  <c r="CK6"/>
  <c r="BX7"/>
  <c r="BY7"/>
  <c r="CB7"/>
  <c r="CC7"/>
  <c r="CD7"/>
  <c r="CE7"/>
  <c r="CF7"/>
  <c r="CG7"/>
  <c r="CH7"/>
  <c r="CI7"/>
  <c r="CJ7"/>
  <c r="CK7"/>
  <c r="BX8"/>
  <c r="BY8"/>
  <c r="CB8"/>
  <c r="CC8"/>
  <c r="CD8"/>
  <c r="CE8"/>
  <c r="CF8"/>
  <c r="CG8"/>
  <c r="CH8"/>
  <c r="CI8"/>
  <c r="CJ8"/>
  <c r="CK8"/>
  <c r="BX9"/>
  <c r="BY9"/>
  <c r="CB9"/>
  <c r="CC9"/>
  <c r="CD9"/>
  <c r="CE9"/>
  <c r="CF9"/>
  <c r="CG9"/>
  <c r="CH9"/>
  <c r="CI9"/>
  <c r="CJ9"/>
  <c r="CK9"/>
  <c r="BX10"/>
  <c r="BY10"/>
  <c r="CB10"/>
  <c r="CC10"/>
  <c r="CD10"/>
  <c r="CE10"/>
  <c r="CF10"/>
  <c r="CG10"/>
  <c r="CH10"/>
  <c r="CI10"/>
  <c r="CJ10"/>
  <c r="CK10"/>
  <c r="BX11"/>
  <c r="BY11"/>
  <c r="CB11"/>
  <c r="CC11"/>
  <c r="CD11"/>
  <c r="CE11"/>
  <c r="CF11"/>
  <c r="CG11"/>
  <c r="CH11"/>
  <c r="CI11"/>
  <c r="CJ11"/>
  <c r="CK11"/>
  <c r="BX12"/>
  <c r="BY12"/>
  <c r="CB12"/>
  <c r="CC12"/>
  <c r="CD12"/>
  <c r="CE12"/>
  <c r="CF12"/>
  <c r="CG12"/>
  <c r="CH12"/>
  <c r="CI12"/>
  <c r="CJ12"/>
  <c r="CK12"/>
  <c r="BX13"/>
  <c r="BY13"/>
  <c r="CB13"/>
  <c r="CC13"/>
  <c r="CD13"/>
  <c r="CE13"/>
  <c r="CF13"/>
  <c r="CG13"/>
  <c r="CH13"/>
  <c r="CI13"/>
  <c r="CJ13"/>
  <c r="CK13"/>
  <c r="BX14"/>
  <c r="BY14"/>
  <c r="CB14"/>
  <c r="CC14"/>
  <c r="CD14"/>
  <c r="CE14"/>
  <c r="CF14"/>
  <c r="CG14"/>
  <c r="CH14"/>
  <c r="CI14"/>
  <c r="CJ14"/>
  <c r="CK14"/>
  <c r="BX15"/>
  <c r="BY15"/>
  <c r="CB15"/>
  <c r="CC15"/>
  <c r="CD15"/>
  <c r="CE15"/>
  <c r="CF15"/>
  <c r="CG15"/>
  <c r="CH15"/>
  <c r="CI15"/>
  <c r="CJ15"/>
  <c r="CK15"/>
  <c r="BX16"/>
  <c r="BY16"/>
  <c r="CB16"/>
  <c r="CC16"/>
  <c r="CD16"/>
  <c r="CE16"/>
  <c r="CF16"/>
  <c r="CG16"/>
  <c r="CH16"/>
  <c r="CI16"/>
  <c r="CJ16"/>
  <c r="CK16"/>
  <c r="BX17"/>
  <c r="BY17"/>
  <c r="CB17"/>
  <c r="CC17"/>
  <c r="CD17"/>
  <c r="CE17"/>
  <c r="CF17"/>
  <c r="CG17"/>
  <c r="CH17"/>
  <c r="CI17"/>
  <c r="CJ17"/>
  <c r="CK17"/>
  <c r="BX18"/>
  <c r="BY18"/>
  <c r="CB18"/>
  <c r="CC18"/>
  <c r="CD18"/>
  <c r="CE18"/>
  <c r="CF18"/>
  <c r="CG18"/>
  <c r="CH18"/>
  <c r="CI18"/>
  <c r="CJ18"/>
  <c r="CK18"/>
  <c r="BX19"/>
  <c r="BY19"/>
  <c r="CB19"/>
  <c r="CC19"/>
  <c r="CD19"/>
  <c r="CE19"/>
  <c r="CF19"/>
  <c r="CG19"/>
  <c r="CH19"/>
  <c r="CI19"/>
  <c r="CJ19"/>
  <c r="CK19"/>
  <c r="BX20"/>
  <c r="BY20"/>
  <c r="CB20"/>
  <c r="CC20"/>
  <c r="CD20"/>
  <c r="CE20"/>
  <c r="CF20"/>
  <c r="CG20"/>
  <c r="CH20"/>
  <c r="CI20"/>
  <c r="CJ20"/>
  <c r="CK20"/>
  <c r="BX21"/>
  <c r="BY21"/>
  <c r="CB21"/>
  <c r="CC21"/>
  <c r="CD21"/>
  <c r="CE21"/>
  <c r="CF21"/>
  <c r="CG21"/>
  <c r="CH21"/>
  <c r="CI21"/>
  <c r="CJ21"/>
  <c r="CK21"/>
  <c r="BX22"/>
  <c r="BY22"/>
  <c r="CB22"/>
  <c r="CC22"/>
  <c r="CD22"/>
  <c r="CE22"/>
  <c r="CF22"/>
  <c r="CG22"/>
  <c r="CH22"/>
  <c r="CI22"/>
  <c r="CJ22"/>
  <c r="CK22"/>
  <c r="BX23"/>
  <c r="BY23"/>
  <c r="CB23"/>
  <c r="CC23"/>
  <c r="CD23"/>
  <c r="CE23"/>
  <c r="CF23"/>
  <c r="CG23"/>
  <c r="CH23"/>
  <c r="CI23"/>
  <c r="CJ23"/>
  <c r="CK23"/>
  <c r="BX24"/>
  <c r="BY24"/>
  <c r="CB24"/>
  <c r="CC24"/>
  <c r="CD24"/>
  <c r="CE24"/>
  <c r="CF24"/>
  <c r="CG24"/>
  <c r="CH24"/>
  <c r="CI24"/>
  <c r="CJ24"/>
  <c r="CK24"/>
  <c r="BX25"/>
  <c r="BY25"/>
  <c r="CB25"/>
  <c r="CC25"/>
  <c r="CD25"/>
  <c r="CE25"/>
  <c r="CF25"/>
  <c r="CG25"/>
  <c r="CH25"/>
  <c r="CI25"/>
  <c r="CJ25"/>
  <c r="CK25"/>
  <c r="BX26"/>
  <c r="BY26"/>
  <c r="CB26"/>
  <c r="CC26"/>
  <c r="CD26"/>
  <c r="CE26"/>
  <c r="CF26"/>
  <c r="CG26"/>
  <c r="CH26"/>
  <c r="CI26"/>
  <c r="CJ26"/>
  <c r="CK26"/>
  <c r="BX27"/>
  <c r="BY27"/>
  <c r="CB27"/>
  <c r="CC27"/>
  <c r="CD27"/>
  <c r="CE27"/>
  <c r="CF27"/>
  <c r="CG27"/>
  <c r="CH27"/>
  <c r="CI27"/>
  <c r="CJ27"/>
  <c r="CK27"/>
  <c r="BX28"/>
  <c r="BY28"/>
  <c r="CB28"/>
  <c r="CC28"/>
  <c r="CD28"/>
  <c r="CE28"/>
  <c r="CF28"/>
  <c r="CG28"/>
  <c r="CH28"/>
  <c r="CI28"/>
  <c r="CJ28"/>
  <c r="CK28"/>
  <c r="BX29"/>
  <c r="BY29"/>
  <c r="CB29"/>
  <c r="CC29"/>
  <c r="CD29"/>
  <c r="CE29"/>
  <c r="CF29"/>
  <c r="CG29"/>
  <c r="CH29"/>
  <c r="CI29"/>
  <c r="CJ29"/>
  <c r="CK29"/>
  <c r="BX30"/>
  <c r="BY30"/>
  <c r="CB30"/>
  <c r="CC30"/>
  <c r="CD30"/>
  <c r="CE30"/>
  <c r="CF30"/>
  <c r="CG30"/>
  <c r="CH30"/>
  <c r="CI30"/>
  <c r="CJ30"/>
  <c r="CK30"/>
  <c r="BX31"/>
  <c r="BY31"/>
  <c r="CB31"/>
  <c r="CC31"/>
  <c r="CD31"/>
  <c r="CE31"/>
  <c r="CF31"/>
  <c r="CG31"/>
  <c r="CH31"/>
  <c r="CI31"/>
  <c r="CJ31"/>
  <c r="CK31"/>
  <c r="BX32"/>
  <c r="BY32"/>
  <c r="CB32"/>
  <c r="CC32"/>
  <c r="CD32"/>
  <c r="CE32"/>
  <c r="CF32"/>
  <c r="CG32"/>
  <c r="CH32"/>
  <c r="CI32"/>
  <c r="CJ32"/>
  <c r="CK32"/>
  <c r="BX33"/>
  <c r="BY33"/>
  <c r="CB33"/>
  <c r="CC33"/>
  <c r="CD33"/>
  <c r="CE33"/>
  <c r="CF33"/>
  <c r="CG33"/>
  <c r="CH33"/>
  <c r="CI33"/>
  <c r="CJ33"/>
  <c r="CK33"/>
  <c r="BX34"/>
  <c r="BY34"/>
  <c r="CB34"/>
  <c r="CC34"/>
  <c r="CD34"/>
  <c r="CE34"/>
  <c r="CF34"/>
  <c r="CG34"/>
  <c r="CH34"/>
  <c r="CI34"/>
  <c r="CJ34"/>
  <c r="CK34"/>
  <c r="BX35"/>
  <c r="BY35"/>
  <c r="CB35"/>
  <c r="CC35"/>
  <c r="CD35"/>
  <c r="CE35"/>
  <c r="CF35"/>
  <c r="CG35"/>
  <c r="CH35"/>
  <c r="CI35"/>
  <c r="CJ35"/>
  <c r="CK35"/>
  <c r="BX36"/>
  <c r="BY36"/>
  <c r="CB36"/>
  <c r="CC36"/>
  <c r="CD36"/>
  <c r="CE36"/>
  <c r="CF36"/>
  <c r="CG36"/>
  <c r="CH36"/>
  <c r="CI36"/>
  <c r="CJ36"/>
  <c r="CK36"/>
  <c r="BX37"/>
  <c r="BY37"/>
  <c r="CB37"/>
  <c r="CC37"/>
  <c r="CD37"/>
  <c r="CE37"/>
  <c r="CF37"/>
  <c r="CG37"/>
  <c r="CH37"/>
  <c r="CI37"/>
  <c r="CJ37"/>
  <c r="CK37"/>
  <c r="BX38"/>
  <c r="BY38"/>
  <c r="CB38"/>
  <c r="CC38"/>
  <c r="CD38"/>
  <c r="CE38"/>
  <c r="CF38"/>
  <c r="CG38"/>
  <c r="CH38"/>
  <c r="CI38"/>
  <c r="CJ38"/>
  <c r="CK38"/>
  <c r="BY4"/>
  <c r="CB4"/>
  <c r="CC4"/>
  <c r="CD4"/>
  <c r="CE4"/>
  <c r="CF4"/>
  <c r="CG4"/>
  <c r="CH4"/>
  <c r="CI4"/>
  <c r="CJ4"/>
  <c r="CK4"/>
  <c r="BX4"/>
  <c r="BI5"/>
  <c r="BJ5"/>
  <c r="BK5"/>
  <c r="BL5"/>
  <c r="BM5"/>
  <c r="BN5"/>
  <c r="BO5"/>
  <c r="BP5"/>
  <c r="BQ5"/>
  <c r="BR5"/>
  <c r="BS5"/>
  <c r="BT5"/>
  <c r="BU5"/>
  <c r="BI6"/>
  <c r="BJ6"/>
  <c r="BK6"/>
  <c r="BL6"/>
  <c r="BM6"/>
  <c r="BN6"/>
  <c r="BO6"/>
  <c r="BP6"/>
  <c r="BQ6"/>
  <c r="BR6"/>
  <c r="BS6"/>
  <c r="BT6"/>
  <c r="BU6"/>
  <c r="BI7"/>
  <c r="BJ7"/>
  <c r="BK7"/>
  <c r="BL7"/>
  <c r="BM7"/>
  <c r="BN7"/>
  <c r="BO7"/>
  <c r="BP7"/>
  <c r="BQ7"/>
  <c r="BR7"/>
  <c r="BS7"/>
  <c r="BT7"/>
  <c r="BU7"/>
  <c r="BI8"/>
  <c r="BJ8"/>
  <c r="BK8"/>
  <c r="BL8"/>
  <c r="BM8"/>
  <c r="BN8"/>
  <c r="BO8"/>
  <c r="BP8"/>
  <c r="BQ8"/>
  <c r="BR8"/>
  <c r="BS8"/>
  <c r="BT8"/>
  <c r="BU8"/>
  <c r="BI9"/>
  <c r="BJ9"/>
  <c r="BK9"/>
  <c r="BL9"/>
  <c r="BM9"/>
  <c r="BN9"/>
  <c r="BO9"/>
  <c r="BP9"/>
  <c r="BQ9"/>
  <c r="BR9"/>
  <c r="BS9"/>
  <c r="BT9"/>
  <c r="BU9"/>
  <c r="BI10"/>
  <c r="BJ10"/>
  <c r="BK10"/>
  <c r="BL10"/>
  <c r="BM10"/>
  <c r="BN10"/>
  <c r="BO10"/>
  <c r="BP10"/>
  <c r="BQ10"/>
  <c r="BR10"/>
  <c r="BS10"/>
  <c r="BT10"/>
  <c r="BU10"/>
  <c r="BI11"/>
  <c r="BJ11"/>
  <c r="BK11"/>
  <c r="BL11"/>
  <c r="BM11"/>
  <c r="BN11"/>
  <c r="BO11"/>
  <c r="BP11"/>
  <c r="BQ11"/>
  <c r="BR11"/>
  <c r="BS11"/>
  <c r="BT11"/>
  <c r="BU11"/>
  <c r="BI12"/>
  <c r="BJ12"/>
  <c r="BK12"/>
  <c r="BL12"/>
  <c r="BM12"/>
  <c r="BN12"/>
  <c r="BO12"/>
  <c r="BP12"/>
  <c r="BQ12"/>
  <c r="BR12"/>
  <c r="BS12"/>
  <c r="BT12"/>
  <c r="BU12"/>
  <c r="BI13"/>
  <c r="BJ13"/>
  <c r="BK13"/>
  <c r="BL13"/>
  <c r="BM13"/>
  <c r="BN13"/>
  <c r="BO13"/>
  <c r="BP13"/>
  <c r="BQ13"/>
  <c r="BR13"/>
  <c r="BS13"/>
  <c r="BT13"/>
  <c r="BU13"/>
  <c r="BI14"/>
  <c r="BJ14"/>
  <c r="BK14"/>
  <c r="BL14"/>
  <c r="BM14"/>
  <c r="BN14"/>
  <c r="BO14"/>
  <c r="BP14"/>
  <c r="BQ14"/>
  <c r="BR14"/>
  <c r="BS14"/>
  <c r="BT14"/>
  <c r="BU14"/>
  <c r="BI15"/>
  <c r="BJ15"/>
  <c r="BK15"/>
  <c r="BL15"/>
  <c r="BM15"/>
  <c r="BN15"/>
  <c r="BO15"/>
  <c r="BP15"/>
  <c r="BQ15"/>
  <c r="BR15"/>
  <c r="BS15"/>
  <c r="BT15"/>
  <c r="BU15"/>
  <c r="BI16"/>
  <c r="BJ16"/>
  <c r="BK16"/>
  <c r="BL16"/>
  <c r="BM16"/>
  <c r="BN16"/>
  <c r="BO16"/>
  <c r="BP16"/>
  <c r="BQ16"/>
  <c r="BR16"/>
  <c r="BS16"/>
  <c r="BT16"/>
  <c r="BU16"/>
  <c r="BI17"/>
  <c r="BJ17"/>
  <c r="BK17"/>
  <c r="BL17"/>
  <c r="BM17"/>
  <c r="BN17"/>
  <c r="BO17"/>
  <c r="BP17"/>
  <c r="BQ17"/>
  <c r="BR17"/>
  <c r="BS17"/>
  <c r="BT17"/>
  <c r="BU17"/>
  <c r="BI18"/>
  <c r="BJ18"/>
  <c r="BK18"/>
  <c r="BL18"/>
  <c r="BM18"/>
  <c r="BN18"/>
  <c r="BO18"/>
  <c r="BP18"/>
  <c r="BQ18"/>
  <c r="BR18"/>
  <c r="BS18"/>
  <c r="BT18"/>
  <c r="BU18"/>
  <c r="BI19"/>
  <c r="BJ19"/>
  <c r="BK19"/>
  <c r="BL19"/>
  <c r="BM19"/>
  <c r="BN19"/>
  <c r="BO19"/>
  <c r="BP19"/>
  <c r="BQ19"/>
  <c r="BR19"/>
  <c r="BS19"/>
  <c r="BT19"/>
  <c r="BU19"/>
  <c r="BI20"/>
  <c r="BJ20"/>
  <c r="BK20"/>
  <c r="BL20"/>
  <c r="BM20"/>
  <c r="BN20"/>
  <c r="BO20"/>
  <c r="BP20"/>
  <c r="BQ20"/>
  <c r="BR20"/>
  <c r="BS20"/>
  <c r="BT20"/>
  <c r="BU20"/>
  <c r="BI21"/>
  <c r="BJ21"/>
  <c r="BK21"/>
  <c r="BL21"/>
  <c r="BM21"/>
  <c r="BN21"/>
  <c r="BO21"/>
  <c r="BP21"/>
  <c r="BQ21"/>
  <c r="BR21"/>
  <c r="BS21"/>
  <c r="BT21"/>
  <c r="BU21"/>
  <c r="BI22"/>
  <c r="BJ22"/>
  <c r="BK22"/>
  <c r="BL22"/>
  <c r="BM22"/>
  <c r="BN22"/>
  <c r="BO22"/>
  <c r="BP22"/>
  <c r="BQ22"/>
  <c r="BR22"/>
  <c r="BS22"/>
  <c r="BT22"/>
  <c r="BU22"/>
  <c r="BI23"/>
  <c r="BJ23"/>
  <c r="BK23"/>
  <c r="BL23"/>
  <c r="BM23"/>
  <c r="BN23"/>
  <c r="BO23"/>
  <c r="BP23"/>
  <c r="BQ23"/>
  <c r="BR23"/>
  <c r="BS23"/>
  <c r="BT23"/>
  <c r="BU23"/>
  <c r="BI24"/>
  <c r="BJ24"/>
  <c r="BK24"/>
  <c r="BL24"/>
  <c r="BM24"/>
  <c r="BN24"/>
  <c r="BO24"/>
  <c r="BP24"/>
  <c r="BQ24"/>
  <c r="BR24"/>
  <c r="BS24"/>
  <c r="BT24"/>
  <c r="BU24"/>
  <c r="BI25"/>
  <c r="BJ25"/>
  <c r="BK25"/>
  <c r="BL25"/>
  <c r="BM25"/>
  <c r="BN25"/>
  <c r="BO25"/>
  <c r="BP25"/>
  <c r="BQ25"/>
  <c r="BR25"/>
  <c r="BS25"/>
  <c r="BT25"/>
  <c r="BU25"/>
  <c r="BI26"/>
  <c r="BJ26"/>
  <c r="BK26"/>
  <c r="BL26"/>
  <c r="BM26"/>
  <c r="BN26"/>
  <c r="BO26"/>
  <c r="BP26"/>
  <c r="BQ26"/>
  <c r="BR26"/>
  <c r="BS26"/>
  <c r="BT26"/>
  <c r="BU26"/>
  <c r="BI27"/>
  <c r="BJ27"/>
  <c r="BK27"/>
  <c r="BL27"/>
  <c r="BM27"/>
  <c r="BN27"/>
  <c r="BO27"/>
  <c r="BP27"/>
  <c r="BQ27"/>
  <c r="BR27"/>
  <c r="BS27"/>
  <c r="BT27"/>
  <c r="BU27"/>
  <c r="BI28"/>
  <c r="BJ28"/>
  <c r="BK28"/>
  <c r="BL28"/>
  <c r="BM28"/>
  <c r="BN28"/>
  <c r="BO28"/>
  <c r="BP28"/>
  <c r="BQ28"/>
  <c r="BR28"/>
  <c r="BS28"/>
  <c r="BT28"/>
  <c r="BU28"/>
  <c r="BI29"/>
  <c r="BJ29"/>
  <c r="BK29"/>
  <c r="BL29"/>
  <c r="BM29"/>
  <c r="BN29"/>
  <c r="BO29"/>
  <c r="BP29"/>
  <c r="BQ29"/>
  <c r="BR29"/>
  <c r="BS29"/>
  <c r="BT29"/>
  <c r="BU29"/>
  <c r="BI30"/>
  <c r="BJ30"/>
  <c r="BK30"/>
  <c r="BL30"/>
  <c r="BM30"/>
  <c r="BN30"/>
  <c r="BO30"/>
  <c r="BP30"/>
  <c r="BQ30"/>
  <c r="BR30"/>
  <c r="BS30"/>
  <c r="BT30"/>
  <c r="BU30"/>
  <c r="BI31"/>
  <c r="BJ31"/>
  <c r="BK31"/>
  <c r="BL31"/>
  <c r="BM31"/>
  <c r="BN31"/>
  <c r="BO31"/>
  <c r="BP31"/>
  <c r="BQ31"/>
  <c r="BR31"/>
  <c r="BS31"/>
  <c r="BT31"/>
  <c r="BU31"/>
  <c r="BI32"/>
  <c r="BJ32"/>
  <c r="BK32"/>
  <c r="BL32"/>
  <c r="BM32"/>
  <c r="BN32"/>
  <c r="BO32"/>
  <c r="BP32"/>
  <c r="BQ32"/>
  <c r="BR32"/>
  <c r="BS32"/>
  <c r="BT32"/>
  <c r="BU32"/>
  <c r="BI33"/>
  <c r="BJ33"/>
  <c r="BK33"/>
  <c r="BL33"/>
  <c r="BM33"/>
  <c r="BN33"/>
  <c r="BO33"/>
  <c r="BP33"/>
  <c r="BQ33"/>
  <c r="BR33"/>
  <c r="BS33"/>
  <c r="BT33"/>
  <c r="BU33"/>
  <c r="BI34"/>
  <c r="BJ34"/>
  <c r="BK34"/>
  <c r="BL34"/>
  <c r="BM34"/>
  <c r="BN34"/>
  <c r="BO34"/>
  <c r="BP34"/>
  <c r="BQ34"/>
  <c r="BR34"/>
  <c r="BS34"/>
  <c r="BT34"/>
  <c r="BU34"/>
  <c r="BI35"/>
  <c r="BJ35"/>
  <c r="BK35"/>
  <c r="BL35"/>
  <c r="BM35"/>
  <c r="BN35"/>
  <c r="BO35"/>
  <c r="BP35"/>
  <c r="BQ35"/>
  <c r="BR35"/>
  <c r="BS35"/>
  <c r="BT35"/>
  <c r="BU35"/>
  <c r="BI36"/>
  <c r="BJ36"/>
  <c r="BK36"/>
  <c r="BL36"/>
  <c r="BM36"/>
  <c r="BN36"/>
  <c r="BO36"/>
  <c r="BP36"/>
  <c r="BQ36"/>
  <c r="BR36"/>
  <c r="BS36"/>
  <c r="BT36"/>
  <c r="BU36"/>
  <c r="BI37"/>
  <c r="BJ37"/>
  <c r="BK37"/>
  <c r="BL37"/>
  <c r="BM37"/>
  <c r="BN37"/>
  <c r="BO37"/>
  <c r="BP37"/>
  <c r="BQ37"/>
  <c r="BR37"/>
  <c r="BS37"/>
  <c r="BT37"/>
  <c r="BU37"/>
  <c r="BI38"/>
  <c r="BJ38"/>
  <c r="BK38"/>
  <c r="BL38"/>
  <c r="BM38"/>
  <c r="BN38"/>
  <c r="BO38"/>
  <c r="BP38"/>
  <c r="BQ38"/>
  <c r="BR38"/>
  <c r="BS38"/>
  <c r="BT38"/>
  <c r="BU38"/>
  <c r="BJ4"/>
  <c r="BK4"/>
  <c r="BL4"/>
  <c r="BM4"/>
  <c r="BN4"/>
  <c r="BO4"/>
  <c r="BP4"/>
  <c r="BQ4"/>
  <c r="BR4"/>
  <c r="BS4"/>
  <c r="BT4"/>
  <c r="BU4"/>
  <c r="BI4"/>
  <c r="BH5"/>
  <c r="BH6"/>
  <c r="BH7"/>
  <c r="BH8"/>
  <c r="BH9"/>
  <c r="BH10"/>
  <c r="BH11"/>
  <c r="BH12"/>
  <c r="BH13"/>
  <c r="BH14"/>
  <c r="BH15"/>
  <c r="BH16"/>
  <c r="BH17"/>
  <c r="BH18"/>
  <c r="BH19"/>
  <c r="BH20"/>
  <c r="BH21"/>
  <c r="BH22"/>
  <c r="BH23"/>
  <c r="BH24"/>
  <c r="BH25"/>
  <c r="BH26"/>
  <c r="BH27"/>
  <c r="BH28"/>
  <c r="BH29"/>
  <c r="BH30"/>
  <c r="BH31"/>
  <c r="BH32"/>
  <c r="BH33"/>
  <c r="BH34"/>
  <c r="BH35"/>
  <c r="BH36"/>
  <c r="BH37"/>
  <c r="BH38"/>
  <c r="BH4"/>
  <c r="AV5"/>
  <c r="AW5"/>
  <c r="AX5"/>
  <c r="AY5"/>
  <c r="AZ5"/>
  <c r="BA5"/>
  <c r="BB5"/>
  <c r="BC5"/>
  <c r="BE5"/>
  <c r="AV6"/>
  <c r="AW6"/>
  <c r="AX6"/>
  <c r="AY6"/>
  <c r="AZ6"/>
  <c r="BA6"/>
  <c r="BB6"/>
  <c r="BC6"/>
  <c r="BE6"/>
  <c r="AV7"/>
  <c r="AW7"/>
  <c r="AX7"/>
  <c r="AY7"/>
  <c r="AZ7"/>
  <c r="BA7"/>
  <c r="BB7"/>
  <c r="BC7"/>
  <c r="BE7"/>
  <c r="AV8"/>
  <c r="AW8"/>
  <c r="AX8"/>
  <c r="AY8"/>
  <c r="AZ8"/>
  <c r="BA8"/>
  <c r="BB8"/>
  <c r="BC8"/>
  <c r="BE8"/>
  <c r="AV9"/>
  <c r="AW9"/>
  <c r="AX9"/>
  <c r="AY9"/>
  <c r="AZ9"/>
  <c r="BA9"/>
  <c r="BB9"/>
  <c r="BC9"/>
  <c r="BE9"/>
  <c r="AV10"/>
  <c r="AW10"/>
  <c r="AX10"/>
  <c r="AY10"/>
  <c r="AZ10"/>
  <c r="BA10"/>
  <c r="BB10"/>
  <c r="BC10"/>
  <c r="BE10"/>
  <c r="AV11"/>
  <c r="AW11"/>
  <c r="AX11"/>
  <c r="AY11"/>
  <c r="AZ11"/>
  <c r="BA11"/>
  <c r="BB11"/>
  <c r="BC11"/>
  <c r="BE11"/>
  <c r="AV12"/>
  <c r="AW12"/>
  <c r="AX12"/>
  <c r="AY12"/>
  <c r="AZ12"/>
  <c r="BA12"/>
  <c r="BB12"/>
  <c r="BC12"/>
  <c r="BE12"/>
  <c r="AV13"/>
  <c r="AW13"/>
  <c r="AX13"/>
  <c r="AY13"/>
  <c r="AZ13"/>
  <c r="BA13"/>
  <c r="BB13"/>
  <c r="BC13"/>
  <c r="BE13"/>
  <c r="AV14"/>
  <c r="AW14"/>
  <c r="AX14"/>
  <c r="AY14"/>
  <c r="AZ14"/>
  <c r="BA14"/>
  <c r="BB14"/>
  <c r="BC14"/>
  <c r="BE14"/>
  <c r="AV15"/>
  <c r="AW15"/>
  <c r="AX15"/>
  <c r="AY15"/>
  <c r="AZ15"/>
  <c r="BA15"/>
  <c r="BB15"/>
  <c r="BC15"/>
  <c r="BE15"/>
  <c r="AV16"/>
  <c r="AW16"/>
  <c r="AX16"/>
  <c r="AY16"/>
  <c r="AZ16"/>
  <c r="BA16"/>
  <c r="BB16"/>
  <c r="BC16"/>
  <c r="BE16"/>
  <c r="AV17"/>
  <c r="AW17"/>
  <c r="AX17"/>
  <c r="AY17"/>
  <c r="AZ17"/>
  <c r="BA17"/>
  <c r="BB17"/>
  <c r="BC17"/>
  <c r="BE17"/>
  <c r="AV18"/>
  <c r="AW18"/>
  <c r="AX18"/>
  <c r="AY18"/>
  <c r="AZ18"/>
  <c r="BA18"/>
  <c r="BB18"/>
  <c r="BC18"/>
  <c r="BE18"/>
  <c r="AV19"/>
  <c r="AW19"/>
  <c r="AX19"/>
  <c r="AY19"/>
  <c r="AZ19"/>
  <c r="BA19"/>
  <c r="BB19"/>
  <c r="BC19"/>
  <c r="BE19"/>
  <c r="AV20"/>
  <c r="AW20"/>
  <c r="AX20"/>
  <c r="AY20"/>
  <c r="AZ20"/>
  <c r="BA20"/>
  <c r="BB20"/>
  <c r="BC20"/>
  <c r="BE20"/>
  <c r="AV21"/>
  <c r="AW21"/>
  <c r="AX21"/>
  <c r="AY21"/>
  <c r="AZ21"/>
  <c r="BA21"/>
  <c r="BB21"/>
  <c r="BC21"/>
  <c r="BE21"/>
  <c r="AV22"/>
  <c r="AW22"/>
  <c r="AX22"/>
  <c r="AY22"/>
  <c r="AZ22"/>
  <c r="BA22"/>
  <c r="BB22"/>
  <c r="BC22"/>
  <c r="BE22"/>
  <c r="AV23"/>
  <c r="AW23"/>
  <c r="AX23"/>
  <c r="AY23"/>
  <c r="AZ23"/>
  <c r="BA23"/>
  <c r="BB23"/>
  <c r="BC23"/>
  <c r="BE23"/>
  <c r="AV24"/>
  <c r="AW24"/>
  <c r="AX24"/>
  <c r="AY24"/>
  <c r="AZ24"/>
  <c r="BA24"/>
  <c r="BB24"/>
  <c r="BC24"/>
  <c r="BE24"/>
  <c r="AV25"/>
  <c r="AW25"/>
  <c r="AX25"/>
  <c r="AY25"/>
  <c r="AZ25"/>
  <c r="BA25"/>
  <c r="BB25"/>
  <c r="BC25"/>
  <c r="BE25"/>
  <c r="AV26"/>
  <c r="AW26"/>
  <c r="AX26"/>
  <c r="AY26"/>
  <c r="AZ26"/>
  <c r="BA26"/>
  <c r="BB26"/>
  <c r="BC26"/>
  <c r="BE26"/>
  <c r="AV27"/>
  <c r="AW27"/>
  <c r="AX27"/>
  <c r="AY27"/>
  <c r="AZ27"/>
  <c r="BA27"/>
  <c r="BB27"/>
  <c r="BC27"/>
  <c r="BE27"/>
  <c r="AV28"/>
  <c r="AW28"/>
  <c r="AX28"/>
  <c r="AY28"/>
  <c r="AZ28"/>
  <c r="BA28"/>
  <c r="BB28"/>
  <c r="BC28"/>
  <c r="BE28"/>
  <c r="AV29"/>
  <c r="AW29"/>
  <c r="AX29"/>
  <c r="AY29"/>
  <c r="AZ29"/>
  <c r="BA29"/>
  <c r="BB29"/>
  <c r="BC29"/>
  <c r="BE29"/>
  <c r="AV30"/>
  <c r="AW30"/>
  <c r="AX30"/>
  <c r="AY30"/>
  <c r="AZ30"/>
  <c r="BA30"/>
  <c r="BB30"/>
  <c r="BC30"/>
  <c r="BE30"/>
  <c r="AV31"/>
  <c r="AW31"/>
  <c r="AX31"/>
  <c r="AY31"/>
  <c r="AZ31"/>
  <c r="BA31"/>
  <c r="BB31"/>
  <c r="BC31"/>
  <c r="BE31"/>
  <c r="AV32"/>
  <c r="AW32"/>
  <c r="AX32"/>
  <c r="AY32"/>
  <c r="AZ32"/>
  <c r="BA32"/>
  <c r="BB32"/>
  <c r="BC32"/>
  <c r="BE32"/>
  <c r="AV33"/>
  <c r="AW33"/>
  <c r="AX33"/>
  <c r="AY33"/>
  <c r="AZ33"/>
  <c r="BA33"/>
  <c r="BB33"/>
  <c r="BC33"/>
  <c r="BE33"/>
  <c r="AV34"/>
  <c r="AW34"/>
  <c r="AX34"/>
  <c r="AY34"/>
  <c r="AZ34"/>
  <c r="BA34"/>
  <c r="BB34"/>
  <c r="BC34"/>
  <c r="BE34"/>
  <c r="AV35"/>
  <c r="AW35"/>
  <c r="AX35"/>
  <c r="AY35"/>
  <c r="AZ35"/>
  <c r="BA35"/>
  <c r="BB35"/>
  <c r="BC35"/>
  <c r="BE35"/>
  <c r="AV36"/>
  <c r="AW36"/>
  <c r="AX36"/>
  <c r="AY36"/>
  <c r="AZ36"/>
  <c r="BA36"/>
  <c r="BB36"/>
  <c r="BC36"/>
  <c r="BE36"/>
  <c r="AV37"/>
  <c r="AW37"/>
  <c r="AX37"/>
  <c r="AY37"/>
  <c r="AZ37"/>
  <c r="BA37"/>
  <c r="BB37"/>
  <c r="BC37"/>
  <c r="BE37"/>
  <c r="AV38"/>
  <c r="AW38"/>
  <c r="AX38"/>
  <c r="AY38"/>
  <c r="AZ38"/>
  <c r="BA38"/>
  <c r="BB38"/>
  <c r="BC38"/>
  <c r="BE38"/>
  <c r="AV4"/>
  <c r="AW4"/>
  <c r="AX4"/>
  <c r="AY4"/>
  <c r="AZ4"/>
  <c r="BA4"/>
  <c r="BB4"/>
  <c r="BC4"/>
  <c r="BD4"/>
  <c r="BE4"/>
  <c r="AU4"/>
  <c r="AQ5"/>
  <c r="AR5"/>
  <c r="AQ6"/>
  <c r="AR6"/>
  <c r="AQ7"/>
  <c r="AR7"/>
  <c r="AQ8"/>
  <c r="AR8"/>
  <c r="AQ9"/>
  <c r="AR9"/>
  <c r="AQ10"/>
  <c r="AR10"/>
  <c r="AQ11"/>
  <c r="AR11"/>
  <c r="AQ12"/>
  <c r="AR12"/>
  <c r="AQ13"/>
  <c r="AR13"/>
  <c r="AQ14"/>
  <c r="AR14"/>
  <c r="AQ15"/>
  <c r="AR15"/>
  <c r="AQ16"/>
  <c r="AR16"/>
  <c r="AQ17"/>
  <c r="AR17"/>
  <c r="AQ18"/>
  <c r="AR18"/>
  <c r="AQ19"/>
  <c r="AR19"/>
  <c r="AQ20"/>
  <c r="AR20"/>
  <c r="AQ21"/>
  <c r="AR21"/>
  <c r="AQ22"/>
  <c r="AR22"/>
  <c r="AQ23"/>
  <c r="AR23"/>
  <c r="AQ24"/>
  <c r="AR24"/>
  <c r="AQ25"/>
  <c r="AR25"/>
  <c r="AQ26"/>
  <c r="AR26"/>
  <c r="AQ27"/>
  <c r="AR27"/>
  <c r="AQ28"/>
  <c r="AR28"/>
  <c r="AQ29"/>
  <c r="AR29"/>
  <c r="AQ30"/>
  <c r="AR30"/>
  <c r="AQ31"/>
  <c r="AR31"/>
  <c r="AQ32"/>
  <c r="AR32"/>
  <c r="AQ33"/>
  <c r="AR33"/>
  <c r="AQ34"/>
  <c r="AR34"/>
  <c r="AQ35"/>
  <c r="AR35"/>
  <c r="AQ36"/>
  <c r="AR36"/>
  <c r="AQ37"/>
  <c r="AR37"/>
  <c r="AQ38"/>
  <c r="AR38"/>
  <c r="AQ4"/>
  <c r="AR4"/>
  <c r="AN5"/>
  <c r="AO5"/>
  <c r="AP5"/>
  <c r="AN6"/>
  <c r="AO6"/>
  <c r="AP6"/>
  <c r="AN7"/>
  <c r="AO7"/>
  <c r="AP7"/>
  <c r="AN8"/>
  <c r="AO8"/>
  <c r="AP8"/>
  <c r="AN9"/>
  <c r="AO9"/>
  <c r="AP9"/>
  <c r="AN10"/>
  <c r="AO10"/>
  <c r="AP10"/>
  <c r="AN11"/>
  <c r="AO11"/>
  <c r="AP11"/>
  <c r="AN12"/>
  <c r="AO12"/>
  <c r="AP12"/>
  <c r="AN13"/>
  <c r="AO13"/>
  <c r="AP13"/>
  <c r="AN14"/>
  <c r="AO14"/>
  <c r="AP14"/>
  <c r="AN15"/>
  <c r="AO15"/>
  <c r="AP15"/>
  <c r="AN16"/>
  <c r="AO16"/>
  <c r="AP16"/>
  <c r="AN17"/>
  <c r="AO17"/>
  <c r="AP17"/>
  <c r="AN18"/>
  <c r="AO18"/>
  <c r="AP18"/>
  <c r="AN19"/>
  <c r="AO19"/>
  <c r="AP19"/>
  <c r="AN20"/>
  <c r="AO20"/>
  <c r="AP20"/>
  <c r="AN21"/>
  <c r="AO21"/>
  <c r="AP21"/>
  <c r="AN22"/>
  <c r="AO22"/>
  <c r="AP22"/>
  <c r="AN23"/>
  <c r="AO23"/>
  <c r="AP23"/>
  <c r="AN24"/>
  <c r="AO24"/>
  <c r="AP24"/>
  <c r="AN25"/>
  <c r="AO25"/>
  <c r="AP25"/>
  <c r="AN26"/>
  <c r="AO26"/>
  <c r="AP26"/>
  <c r="AN27"/>
  <c r="AO27"/>
  <c r="AP27"/>
  <c r="AN28"/>
  <c r="AO28"/>
  <c r="AP28"/>
  <c r="AN29"/>
  <c r="AO29"/>
  <c r="AP29"/>
  <c r="AN30"/>
  <c r="AO30"/>
  <c r="AP30"/>
  <c r="AN31"/>
  <c r="AO31"/>
  <c r="AP31"/>
  <c r="AN32"/>
  <c r="AO32"/>
  <c r="AP32"/>
  <c r="AN33"/>
  <c r="AO33"/>
  <c r="AP33"/>
  <c r="AN34"/>
  <c r="AO34"/>
  <c r="AP34"/>
  <c r="AN35"/>
  <c r="AO35"/>
  <c r="AP35"/>
  <c r="AN36"/>
  <c r="AO36"/>
  <c r="AP36"/>
  <c r="AN37"/>
  <c r="AO37"/>
  <c r="AP37"/>
  <c r="AN38"/>
  <c r="AO38"/>
  <c r="AP38"/>
  <c r="AO4"/>
  <c r="AP4"/>
  <c r="AN4"/>
  <c r="AJ5"/>
  <c r="AJ6"/>
  <c r="AJ7"/>
  <c r="AJ8"/>
  <c r="AJ9"/>
  <c r="AJ10"/>
  <c r="AJ11"/>
  <c r="AJ12"/>
  <c r="AJ13"/>
  <c r="AJ14"/>
  <c r="AJ15"/>
  <c r="AJ16"/>
  <c r="AJ17"/>
  <c r="AJ18"/>
  <c r="AJ19"/>
  <c r="AJ20"/>
  <c r="AJ21"/>
  <c r="AJ22"/>
  <c r="AJ23"/>
  <c r="AJ24"/>
  <c r="AJ25"/>
  <c r="AJ26"/>
  <c r="AJ27"/>
  <c r="AJ28"/>
  <c r="AJ29"/>
  <c r="AJ30"/>
  <c r="AJ31"/>
  <c r="AJ32"/>
  <c r="AJ33"/>
  <c r="AJ34"/>
  <c r="AJ35"/>
  <c r="AJ36"/>
  <c r="AJ37"/>
  <c r="AJ38"/>
  <c r="AJ4"/>
  <c r="AI5"/>
  <c r="AI6"/>
  <c r="AI7"/>
  <c r="AI8"/>
  <c r="AI9"/>
  <c r="AI10"/>
  <c r="AI11"/>
  <c r="AI12"/>
  <c r="AI13"/>
  <c r="AI14"/>
  <c r="AI15"/>
  <c r="AI16"/>
  <c r="AI17"/>
  <c r="AI18"/>
  <c r="AI19"/>
  <c r="AI20"/>
  <c r="AI21"/>
  <c r="AI22"/>
  <c r="AI23"/>
  <c r="AI24"/>
  <c r="AI25"/>
  <c r="AI26"/>
  <c r="AI27"/>
  <c r="AI28"/>
  <c r="AI29"/>
  <c r="AI30"/>
  <c r="AI31"/>
  <c r="AI32"/>
  <c r="AI33"/>
  <c r="AI34"/>
  <c r="AI35"/>
  <c r="AI36"/>
  <c r="AI37"/>
  <c r="AI38"/>
  <c r="AI4"/>
  <c r="AB5"/>
  <c r="AC5"/>
  <c r="AD5"/>
  <c r="AE5"/>
  <c r="AF5"/>
  <c r="AG5"/>
  <c r="AH5"/>
  <c r="AB6"/>
  <c r="AC6"/>
  <c r="AD6"/>
  <c r="AE6"/>
  <c r="AF6"/>
  <c r="AG6"/>
  <c r="AH6"/>
  <c r="AB7"/>
  <c r="AC7"/>
  <c r="AD7"/>
  <c r="AE7"/>
  <c r="AF7"/>
  <c r="AG7"/>
  <c r="AH7"/>
  <c r="AB8"/>
  <c r="AC8"/>
  <c r="AD8"/>
  <c r="AE8"/>
  <c r="AF8"/>
  <c r="AG8"/>
  <c r="AH8"/>
  <c r="AB9"/>
  <c r="AC9"/>
  <c r="AD9"/>
  <c r="AE9"/>
  <c r="AF9"/>
  <c r="AG9"/>
  <c r="AH9"/>
  <c r="AB10"/>
  <c r="AC10"/>
  <c r="AD10"/>
  <c r="AE10"/>
  <c r="AF10"/>
  <c r="AG10"/>
  <c r="AH10"/>
  <c r="AB11"/>
  <c r="AC11"/>
  <c r="AD11"/>
  <c r="AE11"/>
  <c r="AF11"/>
  <c r="AG11"/>
  <c r="AH11"/>
  <c r="AB12"/>
  <c r="AC12"/>
  <c r="AD12"/>
  <c r="AE12"/>
  <c r="AF12"/>
  <c r="AG12"/>
  <c r="AH12"/>
  <c r="AB13"/>
  <c r="AC13"/>
  <c r="AD13"/>
  <c r="AE13"/>
  <c r="AF13"/>
  <c r="AG13"/>
  <c r="AH13"/>
  <c r="AB14"/>
  <c r="AC14"/>
  <c r="AD14"/>
  <c r="AE14"/>
  <c r="AF14"/>
  <c r="AG14"/>
  <c r="AH14"/>
  <c r="AB15"/>
  <c r="AC15"/>
  <c r="AD15"/>
  <c r="AE15"/>
  <c r="AF15"/>
  <c r="AG15"/>
  <c r="AH15"/>
  <c r="AB16"/>
  <c r="AC16"/>
  <c r="AD16"/>
  <c r="AE16"/>
  <c r="AF16"/>
  <c r="AG16"/>
  <c r="AH16"/>
  <c r="AB17"/>
  <c r="AC17"/>
  <c r="AD17"/>
  <c r="AE17"/>
  <c r="AF17"/>
  <c r="AG17"/>
  <c r="AH17"/>
  <c r="AB18"/>
  <c r="AC18"/>
  <c r="AD18"/>
  <c r="AE18"/>
  <c r="AF18"/>
  <c r="AG18"/>
  <c r="AH18"/>
  <c r="AB19"/>
  <c r="AC19"/>
  <c r="AD19"/>
  <c r="AE19"/>
  <c r="AF19"/>
  <c r="AG19"/>
  <c r="AH19"/>
  <c r="AB20"/>
  <c r="AC20"/>
  <c r="AD20"/>
  <c r="AE20"/>
  <c r="AF20"/>
  <c r="AG20"/>
  <c r="AH20"/>
  <c r="AB21"/>
  <c r="AC21"/>
  <c r="AD21"/>
  <c r="AE21"/>
  <c r="AF21"/>
  <c r="AG21"/>
  <c r="AH21"/>
  <c r="AB22"/>
  <c r="AC22"/>
  <c r="AD22"/>
  <c r="AE22"/>
  <c r="AF22"/>
  <c r="AG22"/>
  <c r="AH22"/>
  <c r="AB23"/>
  <c r="AC23"/>
  <c r="AD23"/>
  <c r="AE23"/>
  <c r="AF23"/>
  <c r="AG23"/>
  <c r="AH23"/>
  <c r="AB24"/>
  <c r="AC24"/>
  <c r="AD24"/>
  <c r="AE24"/>
  <c r="AF24"/>
  <c r="AG24"/>
  <c r="AH24"/>
  <c r="AB25"/>
  <c r="AC25"/>
  <c r="AD25"/>
  <c r="AE25"/>
  <c r="AF25"/>
  <c r="AG25"/>
  <c r="AH25"/>
  <c r="AB26"/>
  <c r="AC26"/>
  <c r="AD26"/>
  <c r="AE26"/>
  <c r="AF26"/>
  <c r="AG26"/>
  <c r="AH26"/>
  <c r="AB27"/>
  <c r="AC27"/>
  <c r="AD27"/>
  <c r="AE27"/>
  <c r="AF27"/>
  <c r="AG27"/>
  <c r="AH27"/>
  <c r="AB28"/>
  <c r="AC28"/>
  <c r="AD28"/>
  <c r="AE28"/>
  <c r="AF28"/>
  <c r="AG28"/>
  <c r="AH28"/>
  <c r="AB29"/>
  <c r="AC29"/>
  <c r="AD29"/>
  <c r="AE29"/>
  <c r="AF29"/>
  <c r="AG29"/>
  <c r="AH29"/>
  <c r="AB30"/>
  <c r="AC30"/>
  <c r="AD30"/>
  <c r="AE30"/>
  <c r="AF30"/>
  <c r="AG30"/>
  <c r="AH30"/>
  <c r="AB31"/>
  <c r="AC31"/>
  <c r="AD31"/>
  <c r="AE31"/>
  <c r="AF31"/>
  <c r="AG31"/>
  <c r="AH31"/>
  <c r="AB32"/>
  <c r="AC32"/>
  <c r="AD32"/>
  <c r="AE32"/>
  <c r="AF32"/>
  <c r="AG32"/>
  <c r="AH32"/>
  <c r="AB33"/>
  <c r="AC33"/>
  <c r="AD33"/>
  <c r="AE33"/>
  <c r="AF33"/>
  <c r="AG33"/>
  <c r="AH33"/>
  <c r="AB34"/>
  <c r="AC34"/>
  <c r="AD34"/>
  <c r="AE34"/>
  <c r="AF34"/>
  <c r="AG34"/>
  <c r="AH34"/>
  <c r="AB35"/>
  <c r="AC35"/>
  <c r="AD35"/>
  <c r="AE35"/>
  <c r="AF35"/>
  <c r="AG35"/>
  <c r="AH35"/>
  <c r="AB36"/>
  <c r="AC36"/>
  <c r="AD36"/>
  <c r="AE36"/>
  <c r="AF36"/>
  <c r="AG36"/>
  <c r="AH36"/>
  <c r="AB37"/>
  <c r="AC37"/>
  <c r="AD37"/>
  <c r="AE37"/>
  <c r="AF37"/>
  <c r="AG37"/>
  <c r="AH37"/>
  <c r="AB38"/>
  <c r="AC38"/>
  <c r="AD38"/>
  <c r="AE38"/>
  <c r="AF38"/>
  <c r="AG38"/>
  <c r="AH38"/>
  <c r="AC4"/>
  <c r="AD4"/>
  <c r="AE4"/>
  <c r="AF4"/>
  <c r="AG4"/>
  <c r="AH4"/>
  <c r="AB4"/>
  <c r="Y5"/>
  <c r="Y6"/>
  <c r="Y7"/>
  <c r="Y8"/>
  <c r="Y9"/>
  <c r="Y10"/>
  <c r="Y11"/>
  <c r="Y12"/>
  <c r="Y13"/>
  <c r="Y14"/>
  <c r="Y15"/>
  <c r="Y16"/>
  <c r="Y17"/>
  <c r="Y18"/>
  <c r="Y19"/>
  <c r="Y20"/>
  <c r="Y21"/>
  <c r="Y22"/>
  <c r="Y23"/>
  <c r="Y24"/>
  <c r="Y25"/>
  <c r="Y26"/>
  <c r="Y27"/>
  <c r="Y28"/>
  <c r="Y29"/>
  <c r="Y30"/>
  <c r="Y31"/>
  <c r="Y32"/>
  <c r="Y33"/>
  <c r="Y34"/>
  <c r="Y35"/>
  <c r="Y36"/>
  <c r="Y37"/>
  <c r="Y38"/>
  <c r="Y4"/>
  <c r="R5"/>
  <c r="U5"/>
  <c r="V5"/>
  <c r="W5"/>
  <c r="R6"/>
  <c r="U6"/>
  <c r="V6"/>
  <c r="W6"/>
  <c r="R7"/>
  <c r="U7"/>
  <c r="V7"/>
  <c r="W7"/>
  <c r="R8"/>
  <c r="U8"/>
  <c r="V8"/>
  <c r="W8"/>
  <c r="R9"/>
  <c r="U9"/>
  <c r="V9"/>
  <c r="W9"/>
  <c r="R10"/>
  <c r="U10"/>
  <c r="V10"/>
  <c r="W10"/>
  <c r="R11"/>
  <c r="U11"/>
  <c r="V11"/>
  <c r="W11"/>
  <c r="R12"/>
  <c r="U12"/>
  <c r="V12"/>
  <c r="W12"/>
  <c r="R13"/>
  <c r="U13"/>
  <c r="V13"/>
  <c r="W13"/>
  <c r="R14"/>
  <c r="U14"/>
  <c r="V14"/>
  <c r="W14"/>
  <c r="R15"/>
  <c r="U15"/>
  <c r="V15"/>
  <c r="W15"/>
  <c r="R16"/>
  <c r="U16"/>
  <c r="V16"/>
  <c r="W16"/>
  <c r="R17"/>
  <c r="U17"/>
  <c r="V17"/>
  <c r="W17"/>
  <c r="R18"/>
  <c r="U18"/>
  <c r="V18"/>
  <c r="W18"/>
  <c r="R19"/>
  <c r="U19"/>
  <c r="V19"/>
  <c r="W19"/>
  <c r="R20"/>
  <c r="U20"/>
  <c r="V20"/>
  <c r="W20"/>
  <c r="R21"/>
  <c r="U21"/>
  <c r="V21"/>
  <c r="W21"/>
  <c r="R22"/>
  <c r="U22"/>
  <c r="V22"/>
  <c r="W22"/>
  <c r="R23"/>
  <c r="U23"/>
  <c r="V23"/>
  <c r="W23"/>
  <c r="R24"/>
  <c r="U24"/>
  <c r="V24"/>
  <c r="W24"/>
  <c r="R25"/>
  <c r="U25"/>
  <c r="V25"/>
  <c r="W25"/>
  <c r="R26"/>
  <c r="U26"/>
  <c r="V26"/>
  <c r="W26"/>
  <c r="R27"/>
  <c r="U27"/>
  <c r="V27"/>
  <c r="W27"/>
  <c r="R28"/>
  <c r="U28"/>
  <c r="V28"/>
  <c r="W28"/>
  <c r="R29"/>
  <c r="U29"/>
  <c r="W29"/>
  <c r="R30"/>
  <c r="U30"/>
  <c r="V30"/>
  <c r="W30"/>
  <c r="R31"/>
  <c r="U31"/>
  <c r="V31"/>
  <c r="W31"/>
  <c r="R32"/>
  <c r="U32"/>
  <c r="V32"/>
  <c r="W32"/>
  <c r="R33"/>
  <c r="U33"/>
  <c r="V33"/>
  <c r="W33"/>
  <c r="R34"/>
  <c r="U34"/>
  <c r="V34"/>
  <c r="W34"/>
  <c r="R35"/>
  <c r="U35"/>
  <c r="V35"/>
  <c r="W35"/>
  <c r="R36"/>
  <c r="U36"/>
  <c r="V36"/>
  <c r="W36"/>
  <c r="R37"/>
  <c r="U37"/>
  <c r="V37"/>
  <c r="W37"/>
  <c r="R38"/>
  <c r="U38"/>
  <c r="V38"/>
  <c r="W38"/>
  <c r="U4"/>
  <c r="V4"/>
  <c r="W4"/>
  <c r="R4"/>
  <c r="J5"/>
  <c r="M5"/>
  <c r="N5"/>
  <c r="O5"/>
  <c r="P5"/>
  <c r="J6"/>
  <c r="M6"/>
  <c r="N6"/>
  <c r="O6"/>
  <c r="P6"/>
  <c r="J7"/>
  <c r="M7"/>
  <c r="N7"/>
  <c r="O7"/>
  <c r="P7"/>
  <c r="J8"/>
  <c r="M8"/>
  <c r="N8"/>
  <c r="O8"/>
  <c r="P8"/>
  <c r="J9"/>
  <c r="M9"/>
  <c r="N9"/>
  <c r="O9"/>
  <c r="P9"/>
  <c r="J10"/>
  <c r="M10"/>
  <c r="N10"/>
  <c r="O10"/>
  <c r="P10"/>
  <c r="J11"/>
  <c r="M11"/>
  <c r="N11"/>
  <c r="O11"/>
  <c r="P11"/>
  <c r="J12"/>
  <c r="M12"/>
  <c r="N12"/>
  <c r="O12"/>
  <c r="P12"/>
  <c r="J13"/>
  <c r="M13"/>
  <c r="N13"/>
  <c r="O13"/>
  <c r="P13"/>
  <c r="J14"/>
  <c r="M14"/>
  <c r="N14"/>
  <c r="O14"/>
  <c r="P14"/>
  <c r="J15"/>
  <c r="M15"/>
  <c r="N15"/>
  <c r="O15"/>
  <c r="P15"/>
  <c r="J16"/>
  <c r="M16"/>
  <c r="N16"/>
  <c r="O16"/>
  <c r="P16"/>
  <c r="J17"/>
  <c r="M17"/>
  <c r="N17"/>
  <c r="O17"/>
  <c r="P17"/>
  <c r="J18"/>
  <c r="M18"/>
  <c r="N18"/>
  <c r="O18"/>
  <c r="P18"/>
  <c r="J19"/>
  <c r="M19"/>
  <c r="N19"/>
  <c r="O19"/>
  <c r="P19"/>
  <c r="J20"/>
  <c r="M20"/>
  <c r="N20"/>
  <c r="O20"/>
  <c r="P20"/>
  <c r="J21"/>
  <c r="M21"/>
  <c r="N21"/>
  <c r="O21"/>
  <c r="P21"/>
  <c r="J22"/>
  <c r="M22"/>
  <c r="N22"/>
  <c r="O22"/>
  <c r="P22"/>
  <c r="J23"/>
  <c r="M23"/>
  <c r="N23"/>
  <c r="O23"/>
  <c r="P23"/>
  <c r="J24"/>
  <c r="M24"/>
  <c r="N24"/>
  <c r="P24"/>
  <c r="J25"/>
  <c r="M25"/>
  <c r="N25"/>
  <c r="P25"/>
  <c r="J26"/>
  <c r="M26"/>
  <c r="N26"/>
  <c r="O26"/>
  <c r="P26"/>
  <c r="J27"/>
  <c r="M27"/>
  <c r="N27"/>
  <c r="O27"/>
  <c r="P27"/>
  <c r="J28"/>
  <c r="M28"/>
  <c r="N28"/>
  <c r="O28"/>
  <c r="P28"/>
  <c r="J29"/>
  <c r="M29"/>
  <c r="N29"/>
  <c r="O29"/>
  <c r="P29"/>
  <c r="J30"/>
  <c r="M30"/>
  <c r="N30"/>
  <c r="O30"/>
  <c r="P30"/>
  <c r="J31"/>
  <c r="M31"/>
  <c r="N31"/>
  <c r="O31"/>
  <c r="P31"/>
  <c r="J32"/>
  <c r="M32"/>
  <c r="N32"/>
  <c r="O32"/>
  <c r="P32"/>
  <c r="J33"/>
  <c r="M33"/>
  <c r="N33"/>
  <c r="O33"/>
  <c r="P33"/>
  <c r="J34"/>
  <c r="M34"/>
  <c r="N34"/>
  <c r="O34"/>
  <c r="P34"/>
  <c r="J35"/>
  <c r="M35"/>
  <c r="N35"/>
  <c r="O35"/>
  <c r="P35"/>
  <c r="J36"/>
  <c r="M36"/>
  <c r="N36"/>
  <c r="O36"/>
  <c r="P36"/>
  <c r="J37"/>
  <c r="M37"/>
  <c r="N37"/>
  <c r="O37"/>
  <c r="P37"/>
  <c r="J38"/>
  <c r="M38"/>
  <c r="N38"/>
  <c r="O38"/>
  <c r="P38"/>
  <c r="M4"/>
  <c r="N4"/>
  <c r="O4"/>
  <c r="P4"/>
  <c r="J4"/>
  <c r="D5"/>
  <c r="I5"/>
  <c r="D6"/>
  <c r="I6"/>
  <c r="D7"/>
  <c r="I7"/>
  <c r="D8"/>
  <c r="I8"/>
  <c r="D9"/>
  <c r="I9"/>
  <c r="D10"/>
  <c r="I10"/>
  <c r="D11"/>
  <c r="I11"/>
  <c r="D12"/>
  <c r="I12"/>
  <c r="D13"/>
  <c r="I13"/>
  <c r="D14"/>
  <c r="I14"/>
  <c r="D15"/>
  <c r="I15"/>
  <c r="D16"/>
  <c r="I16"/>
  <c r="D17"/>
  <c r="I17"/>
  <c r="D18"/>
  <c r="I18"/>
  <c r="D19"/>
  <c r="I19"/>
  <c r="D20"/>
  <c r="I20"/>
  <c r="D21"/>
  <c r="I21"/>
  <c r="D22"/>
  <c r="I22"/>
  <c r="D23"/>
  <c r="I23"/>
  <c r="D24"/>
  <c r="I24"/>
  <c r="D25"/>
  <c r="I25"/>
  <c r="D26"/>
  <c r="I26"/>
  <c r="D27"/>
  <c r="I27"/>
  <c r="D28"/>
  <c r="I28"/>
  <c r="D29"/>
  <c r="I29"/>
  <c r="D30"/>
  <c r="I30"/>
  <c r="D31"/>
  <c r="I31"/>
  <c r="D32"/>
  <c r="I32"/>
  <c r="D33"/>
  <c r="I33"/>
  <c r="D34"/>
  <c r="I34"/>
  <c r="D35"/>
  <c r="I35"/>
  <c r="D36"/>
  <c r="I36"/>
  <c r="D37"/>
  <c r="I37"/>
  <c r="D38"/>
  <c r="I38"/>
  <c r="I4"/>
  <c r="D4"/>
  <c r="B37" i="11"/>
  <c r="B38"/>
  <c r="C4" i="3"/>
  <c r="C3"/>
  <c r="AA5" i="33"/>
  <c r="AI4" i="35" s="1"/>
  <c r="AA6" i="33"/>
  <c r="AI5" i="35" s="1"/>
  <c r="AA7" i="33"/>
  <c r="AI6" i="35" s="1"/>
  <c r="AA8" i="33"/>
  <c r="AI7" i="35" s="1"/>
  <c r="AA9" i="33"/>
  <c r="AA10"/>
  <c r="AA11"/>
  <c r="AA12"/>
  <c r="AA13"/>
  <c r="AA14"/>
  <c r="AA15"/>
  <c r="AA16"/>
  <c r="AA17"/>
  <c r="AA18"/>
  <c r="AA19"/>
  <c r="AI36" i="35"/>
  <c r="AI37"/>
  <c r="AM5" i="33"/>
  <c r="AL6"/>
  <c r="AM6" s="1"/>
  <c r="AL7"/>
  <c r="AM7" s="1"/>
  <c r="AL8"/>
  <c r="AM8" s="1"/>
  <c r="AL9"/>
  <c r="AM9" s="1"/>
  <c r="AL10"/>
  <c r="AM10" s="1"/>
  <c r="AL11"/>
  <c r="AM11" s="1"/>
  <c r="AL12"/>
  <c r="AM12" s="1"/>
  <c r="AL13"/>
  <c r="AM13" s="1"/>
  <c r="AL14"/>
  <c r="AM14" s="1"/>
  <c r="AL15"/>
  <c r="AM15" s="1"/>
  <c r="AL16"/>
  <c r="AM16" s="1"/>
  <c r="AL17"/>
  <c r="AM17" s="1"/>
  <c r="AL18"/>
  <c r="AM18" s="1"/>
  <c r="AL19"/>
  <c r="AM19" s="1"/>
  <c r="AL20"/>
  <c r="AM20" s="1"/>
  <c r="AL21"/>
  <c r="AM21" s="1"/>
  <c r="AL22"/>
  <c r="AM22" s="1"/>
  <c r="AL23"/>
  <c r="AM23" s="1"/>
  <c r="AL24"/>
  <c r="AM24" s="1"/>
  <c r="AL25"/>
  <c r="AM25" s="1"/>
  <c r="AL26"/>
  <c r="AM26" s="1"/>
  <c r="AL27"/>
  <c r="AM27" s="1"/>
  <c r="AL28"/>
  <c r="AM28" s="1"/>
  <c r="AL29"/>
  <c r="AM29" s="1"/>
  <c r="AL30"/>
  <c r="AM30" s="1"/>
  <c r="AL31"/>
  <c r="AM31" s="1"/>
  <c r="AL32"/>
  <c r="AM32" s="1"/>
  <c r="AL33"/>
  <c r="AM33" s="1"/>
  <c r="AL34"/>
  <c r="AM34" s="1"/>
  <c r="AL35"/>
  <c r="AM35" s="1"/>
  <c r="AL36"/>
  <c r="AM36" s="1"/>
  <c r="AL37"/>
  <c r="AM37" s="1"/>
  <c r="AZ36" i="35" s="1"/>
  <c r="AL38" i="33"/>
  <c r="AM38" s="1"/>
  <c r="AZ37" i="35" s="1"/>
  <c r="AT5" i="33"/>
  <c r="AT6"/>
  <c r="AT7"/>
  <c r="AT8"/>
  <c r="AT9"/>
  <c r="AT10"/>
  <c r="AT11"/>
  <c r="AT12"/>
  <c r="AT13"/>
  <c r="AT14"/>
  <c r="AT15"/>
  <c r="AT16"/>
  <c r="AT17"/>
  <c r="AT18"/>
  <c r="AT19"/>
  <c r="AT20"/>
  <c r="AT21"/>
  <c r="AT22"/>
  <c r="AT23"/>
  <c r="AT24"/>
  <c r="AT25"/>
  <c r="AT26"/>
  <c r="AT27"/>
  <c r="AT28"/>
  <c r="AT29"/>
  <c r="AT30"/>
  <c r="AT31"/>
  <c r="AT32"/>
  <c r="AT33"/>
  <c r="AT34"/>
  <c r="AT35"/>
  <c r="AT36"/>
  <c r="AT37"/>
  <c r="BJ36" i="35" s="1"/>
  <c r="AS38" i="33"/>
  <c r="AT38" s="1"/>
  <c r="BJ37" i="35" s="1"/>
  <c r="BY36"/>
  <c r="BY37"/>
  <c r="BV5" i="33"/>
  <c r="BW5" s="1"/>
  <c r="BV6"/>
  <c r="BW6" s="1"/>
  <c r="BV7"/>
  <c r="BW7" s="1"/>
  <c r="BV8"/>
  <c r="BW8" s="1"/>
  <c r="BV9"/>
  <c r="BW9" s="1"/>
  <c r="BV10"/>
  <c r="BW10" s="1"/>
  <c r="BV11"/>
  <c r="BW11" s="1"/>
  <c r="BV12"/>
  <c r="BW12" s="1"/>
  <c r="BV13"/>
  <c r="BW13" s="1"/>
  <c r="BV14"/>
  <c r="BW14" s="1"/>
  <c r="BV15"/>
  <c r="BW15" s="1"/>
  <c r="BV16"/>
  <c r="BW16" s="1"/>
  <c r="BV17"/>
  <c r="BW17" s="1"/>
  <c r="BV18"/>
  <c r="BW18" s="1"/>
  <c r="BV19"/>
  <c r="BW19" s="1"/>
  <c r="BV20"/>
  <c r="BW20" s="1"/>
  <c r="BV21"/>
  <c r="BW21" s="1"/>
  <c r="BV22"/>
  <c r="BW22" s="1"/>
  <c r="BV23"/>
  <c r="BW23" s="1"/>
  <c r="BV24"/>
  <c r="BW24" s="1"/>
  <c r="BV25"/>
  <c r="BW25" s="1"/>
  <c r="BV26"/>
  <c r="BW26" s="1"/>
  <c r="BV27"/>
  <c r="BW27" s="1"/>
  <c r="BV28"/>
  <c r="BW28" s="1"/>
  <c r="BV29"/>
  <c r="BW29" s="1"/>
  <c r="BV30"/>
  <c r="BW30" s="1"/>
  <c r="BV31"/>
  <c r="BW31" s="1"/>
  <c r="BV32"/>
  <c r="BW32" s="1"/>
  <c r="BV33"/>
  <c r="BW33" s="1"/>
  <c r="BV34"/>
  <c r="BW34" s="1"/>
  <c r="BV35"/>
  <c r="BW35" s="1"/>
  <c r="BV36"/>
  <c r="BW36" s="1"/>
  <c r="BV37"/>
  <c r="BW37" s="1"/>
  <c r="CS36" i="35" s="1"/>
  <c r="BV38" i="33"/>
  <c r="BW38" s="1"/>
  <c r="CS37" i="35" s="1"/>
  <c r="CN5" i="33"/>
  <c r="CN6"/>
  <c r="CN7"/>
  <c r="CN8"/>
  <c r="CN9"/>
  <c r="CN10"/>
  <c r="CN11"/>
  <c r="CN12"/>
  <c r="CN13"/>
  <c r="CN14"/>
  <c r="CN15"/>
  <c r="CN16"/>
  <c r="CN17"/>
  <c r="CN18"/>
  <c r="CN19"/>
  <c r="CN20"/>
  <c r="CN21"/>
  <c r="CN22"/>
  <c r="CN23"/>
  <c r="CN24"/>
  <c r="CN25"/>
  <c r="CN26"/>
  <c r="CN27"/>
  <c r="CN28"/>
  <c r="CN29"/>
  <c r="CN30"/>
  <c r="CN31"/>
  <c r="CN32"/>
  <c r="CN33"/>
  <c r="CN34"/>
  <c r="CN35"/>
  <c r="CN36"/>
  <c r="CN37"/>
  <c r="DP36" i="35" s="1"/>
  <c r="CN38" i="33"/>
  <c r="DP37" i="35" s="1"/>
  <c r="EC5" i="33"/>
  <c r="EC6"/>
  <c r="EC7"/>
  <c r="EC8"/>
  <c r="EC9"/>
  <c r="EC10"/>
  <c r="EC11"/>
  <c r="EC12"/>
  <c r="EC13"/>
  <c r="EC14"/>
  <c r="EC15"/>
  <c r="EC16"/>
  <c r="EC17"/>
  <c r="EC18"/>
  <c r="EC19"/>
  <c r="EC20"/>
  <c r="EC21"/>
  <c r="EC22"/>
  <c r="EC23"/>
  <c r="EC24"/>
  <c r="EC25"/>
  <c r="EC26"/>
  <c r="EC27"/>
  <c r="EC28"/>
  <c r="FS27" i="35" s="1"/>
  <c r="EC29" i="33"/>
  <c r="FS28" i="35" s="1"/>
  <c r="EC30" i="33"/>
  <c r="FS29" i="35" s="1"/>
  <c r="EC31" i="33"/>
  <c r="FS30" i="35" s="1"/>
  <c r="EC32" i="33"/>
  <c r="FS31" i="35" s="1"/>
  <c r="EC33" i="33"/>
  <c r="FS32" i="35" s="1"/>
  <c r="EC34" i="33"/>
  <c r="FS33" i="35" s="1"/>
  <c r="EC35" i="33"/>
  <c r="FS34" i="35" s="1"/>
  <c r="EC36" i="33"/>
  <c r="FS35" i="35" s="1"/>
  <c r="EC37" i="33"/>
  <c r="FS36" i="35" s="1"/>
  <c r="EC38" i="33"/>
  <c r="FS37" i="35" s="1"/>
  <c r="B37" i="33"/>
  <c r="B38"/>
  <c r="AN39" i="12"/>
  <c r="Z39"/>
  <c r="AA39" s="1"/>
  <c r="X37" i="30"/>
  <c r="Y37" s="1"/>
  <c r="V37" i="11" s="1"/>
  <c r="X38" i="30"/>
  <c r="Y38" s="1"/>
  <c r="R37"/>
  <c r="S37" s="1"/>
  <c r="U37" i="11" s="1"/>
  <c r="R38" i="30"/>
  <c r="S38" s="1"/>
  <c r="B37"/>
  <c r="B38"/>
  <c r="AF38" i="31"/>
  <c r="AG38" s="1"/>
  <c r="AF39"/>
  <c r="AG39" s="1"/>
  <c r="AK37" i="33"/>
  <c r="AK38"/>
  <c r="N38" i="31"/>
  <c r="O38" s="1"/>
  <c r="N39"/>
  <c r="O39" s="1"/>
  <c r="K38"/>
  <c r="X38" i="33"/>
  <c r="E39" i="31"/>
  <c r="P39" s="1"/>
  <c r="E38"/>
  <c r="S37" i="33" s="1"/>
  <c r="E6" i="31"/>
  <c r="S5" i="33" s="1"/>
  <c r="E7" i="31"/>
  <c r="S6" i="33" s="1"/>
  <c r="E8" i="31"/>
  <c r="S7" i="33" s="1"/>
  <c r="E9" i="31"/>
  <c r="S8" i="33" s="1"/>
  <c r="E10" i="31"/>
  <c r="S9" i="33" s="1"/>
  <c r="E11" i="31"/>
  <c r="S10" i="33" s="1"/>
  <c r="E12" i="31"/>
  <c r="S11" i="33" s="1"/>
  <c r="E13" i="31"/>
  <c r="S12" i="33" s="1"/>
  <c r="E14" i="31"/>
  <c r="S13" i="33" s="1"/>
  <c r="E15" i="31"/>
  <c r="S14" i="33" s="1"/>
  <c r="E16" i="31"/>
  <c r="S15" i="33" s="1"/>
  <c r="E17" i="31"/>
  <c r="S16" i="33" s="1"/>
  <c r="E18" i="31"/>
  <c r="S17" i="33" s="1"/>
  <c r="E19" i="31"/>
  <c r="S18" i="33" s="1"/>
  <c r="E20" i="31"/>
  <c r="S19" i="33" s="1"/>
  <c r="E21" i="31"/>
  <c r="S20" i="33" s="1"/>
  <c r="E22" i="31"/>
  <c r="S21" i="33" s="1"/>
  <c r="E23" i="31"/>
  <c r="S22" i="33" s="1"/>
  <c r="E24" i="31"/>
  <c r="S23" i="33" s="1"/>
  <c r="E25" i="31"/>
  <c r="S24" i="33" s="1"/>
  <c r="E26" i="31"/>
  <c r="S25" i="33" s="1"/>
  <c r="E27" i="31"/>
  <c r="S26" i="33" s="1"/>
  <c r="E28" i="31"/>
  <c r="S27" i="33" s="1"/>
  <c r="E29" i="31"/>
  <c r="S28" i="33" s="1"/>
  <c r="E30" i="31"/>
  <c r="S29" i="33" s="1"/>
  <c r="E31" i="31"/>
  <c r="S30" i="33" s="1"/>
  <c r="E32" i="31"/>
  <c r="S31" i="33" s="1"/>
  <c r="E33" i="31"/>
  <c r="S32" i="33" s="1"/>
  <c r="E34" i="31"/>
  <c r="S33" i="33" s="1"/>
  <c r="E35" i="31"/>
  <c r="S34" i="33" s="1"/>
  <c r="E36" i="31"/>
  <c r="S35" i="33" s="1"/>
  <c r="E37" i="31"/>
  <c r="S36" i="33" s="1"/>
  <c r="B38" i="31"/>
  <c r="B39"/>
  <c r="V37" i="32"/>
  <c r="W37" s="1"/>
  <c r="S37" i="11" s="1"/>
  <c r="V38" i="32"/>
  <c r="W38" s="1"/>
  <c r="V39"/>
  <c r="W39" s="1"/>
  <c r="O37"/>
  <c r="P37" s="1"/>
  <c r="R37" i="11" s="1"/>
  <c r="O38" i="32"/>
  <c r="P38" s="1"/>
  <c r="B37"/>
  <c r="B38"/>
  <c r="A4"/>
  <c r="AN37" i="12"/>
  <c r="AN38"/>
  <c r="L37" i="11" s="1"/>
  <c r="Z37" i="12"/>
  <c r="AA37" s="1"/>
  <c r="Z38"/>
  <c r="AA38" s="1"/>
  <c r="K37" i="11" s="1"/>
  <c r="R38" i="12"/>
  <c r="S38" s="1"/>
  <c r="R39"/>
  <c r="K38"/>
  <c r="Q37" i="33" s="1"/>
  <c r="K39" i="12"/>
  <c r="E38"/>
  <c r="K37" i="33" s="1"/>
  <c r="E39" i="12"/>
  <c r="K38" i="33" s="1"/>
  <c r="B38" i="12"/>
  <c r="B39"/>
  <c r="BC38" i="5"/>
  <c r="BD38" s="1"/>
  <c r="F37" i="11" s="1"/>
  <c r="BC39" i="5"/>
  <c r="BD39" s="1"/>
  <c r="AL39"/>
  <c r="AM39" s="1"/>
  <c r="AL38"/>
  <c r="AM38" s="1"/>
  <c r="E37" i="11" s="1"/>
  <c r="AB38" i="5"/>
  <c r="E37" i="33" s="1"/>
  <c r="AB39" i="5"/>
  <c r="E38" i="33" s="1"/>
  <c r="O39" i="5"/>
  <c r="BZ38" i="33" s="1"/>
  <c r="O38" i="5"/>
  <c r="BZ37" i="33" s="1"/>
  <c r="B38" i="5"/>
  <c r="B39"/>
  <c r="EC4" i="33"/>
  <c r="CM4"/>
  <c r="CN4" s="1"/>
  <c r="BV4"/>
  <c r="BW4" s="1"/>
  <c r="R5" i="30"/>
  <c r="S5" s="1"/>
  <c r="R6"/>
  <c r="S6" s="1"/>
  <c r="R7"/>
  <c r="S7" s="1"/>
  <c r="R8"/>
  <c r="S8" s="1"/>
  <c r="R9"/>
  <c r="S9" s="1"/>
  <c r="R10"/>
  <c r="S10" s="1"/>
  <c r="R11"/>
  <c r="S11" s="1"/>
  <c r="R12"/>
  <c r="S12" s="1"/>
  <c r="R13"/>
  <c r="S13" s="1"/>
  <c r="R14"/>
  <c r="S14" s="1"/>
  <c r="R15"/>
  <c r="S15" s="1"/>
  <c r="R16"/>
  <c r="S16" s="1"/>
  <c r="R17"/>
  <c r="S17" s="1"/>
  <c r="R18"/>
  <c r="S18" s="1"/>
  <c r="R19"/>
  <c r="S19" s="1"/>
  <c r="R20"/>
  <c r="S20" s="1"/>
  <c r="R21"/>
  <c r="S21" s="1"/>
  <c r="R22"/>
  <c r="S22" s="1"/>
  <c r="R23"/>
  <c r="S23" s="1"/>
  <c r="R24"/>
  <c r="S24" s="1"/>
  <c r="R25"/>
  <c r="S25" s="1"/>
  <c r="R26"/>
  <c r="S26" s="1"/>
  <c r="R27"/>
  <c r="S27" s="1"/>
  <c r="R28"/>
  <c r="S28" s="1"/>
  <c r="R29"/>
  <c r="S29" s="1"/>
  <c r="R30"/>
  <c r="S30" s="1"/>
  <c r="R31"/>
  <c r="S31" s="1"/>
  <c r="R32"/>
  <c r="S32" s="1"/>
  <c r="R33"/>
  <c r="S33" s="1"/>
  <c r="R34"/>
  <c r="S34" s="1"/>
  <c r="R35"/>
  <c r="S35" s="1"/>
  <c r="R36"/>
  <c r="S36" s="1"/>
  <c r="R4"/>
  <c r="S4" s="1"/>
  <c r="BF4" i="33"/>
  <c r="BG4" s="1"/>
  <c r="Z4"/>
  <c r="AA4" s="1"/>
  <c r="AI3" i="35" s="1"/>
  <c r="X5" i="30"/>
  <c r="Y5" s="1"/>
  <c r="X6"/>
  <c r="Y6" s="1"/>
  <c r="X7"/>
  <c r="Y7" s="1"/>
  <c r="X8"/>
  <c r="Y8" s="1"/>
  <c r="X9"/>
  <c r="Y9" s="1"/>
  <c r="X10"/>
  <c r="Y10" s="1"/>
  <c r="X11"/>
  <c r="Y11" s="1"/>
  <c r="X12"/>
  <c r="Y12" s="1"/>
  <c r="X13"/>
  <c r="Y13" s="1"/>
  <c r="X14"/>
  <c r="Y14" s="1"/>
  <c r="X15"/>
  <c r="Y15" s="1"/>
  <c r="X16"/>
  <c r="Y16" s="1"/>
  <c r="X17"/>
  <c r="Y17" s="1"/>
  <c r="X18"/>
  <c r="Y18" s="1"/>
  <c r="X19"/>
  <c r="Y19" s="1"/>
  <c r="X20"/>
  <c r="Y20" s="1"/>
  <c r="X21"/>
  <c r="Y21" s="1"/>
  <c r="X22"/>
  <c r="Y22" s="1"/>
  <c r="X23"/>
  <c r="Y23" s="1"/>
  <c r="X24"/>
  <c r="Y24" s="1"/>
  <c r="X25"/>
  <c r="Y25" s="1"/>
  <c r="X26"/>
  <c r="Y26" s="1"/>
  <c r="X27"/>
  <c r="Y27" s="1"/>
  <c r="X28"/>
  <c r="Y28" s="1"/>
  <c r="X29"/>
  <c r="Y29" s="1"/>
  <c r="X30"/>
  <c r="Y30" s="1"/>
  <c r="X31"/>
  <c r="Y31" s="1"/>
  <c r="X32"/>
  <c r="Y32" s="1"/>
  <c r="X33"/>
  <c r="Y33" s="1"/>
  <c r="X34"/>
  <c r="Y34" s="1"/>
  <c r="X35"/>
  <c r="Y35" s="1"/>
  <c r="X36"/>
  <c r="Y36" s="1"/>
  <c r="X4"/>
  <c r="Y4" s="1"/>
  <c r="AF6" i="31"/>
  <c r="AG6" s="1"/>
  <c r="AF7"/>
  <c r="AG7" s="1"/>
  <c r="AF8"/>
  <c r="AG8" s="1"/>
  <c r="AF9"/>
  <c r="AG9" s="1"/>
  <c r="AF10"/>
  <c r="AG10" s="1"/>
  <c r="AF11"/>
  <c r="AG11" s="1"/>
  <c r="AF12"/>
  <c r="AG12" s="1"/>
  <c r="AF13"/>
  <c r="AG13" s="1"/>
  <c r="AF14"/>
  <c r="AG14" s="1"/>
  <c r="AF15"/>
  <c r="AG15" s="1"/>
  <c r="AF16"/>
  <c r="AG16" s="1"/>
  <c r="AF17"/>
  <c r="AG17" s="1"/>
  <c r="AF18"/>
  <c r="AG18" s="1"/>
  <c r="AF19"/>
  <c r="AG19" s="1"/>
  <c r="AF20"/>
  <c r="AG20" s="1"/>
  <c r="AF21"/>
  <c r="AG21" s="1"/>
  <c r="AF22"/>
  <c r="AG22" s="1"/>
  <c r="AF23"/>
  <c r="AG23" s="1"/>
  <c r="AF24"/>
  <c r="AG24" s="1"/>
  <c r="AF25"/>
  <c r="AG25" s="1"/>
  <c r="AF26"/>
  <c r="AG26" s="1"/>
  <c r="AF27"/>
  <c r="AG27" s="1"/>
  <c r="AF28"/>
  <c r="AG28" s="1"/>
  <c r="AF29"/>
  <c r="AG29" s="1"/>
  <c r="AF30"/>
  <c r="AG30" s="1"/>
  <c r="AF31"/>
  <c r="AG31" s="1"/>
  <c r="AF32"/>
  <c r="AG32" s="1"/>
  <c r="AF33"/>
  <c r="AG33" s="1"/>
  <c r="AF34"/>
  <c r="AG34" s="1"/>
  <c r="AF35"/>
  <c r="AG35" s="1"/>
  <c r="AF36"/>
  <c r="AG36" s="1"/>
  <c r="AF37"/>
  <c r="AG37" s="1"/>
  <c r="AF5"/>
  <c r="AG5" s="1"/>
  <c r="AK5" i="33"/>
  <c r="AK6"/>
  <c r="AK7"/>
  <c r="AK8"/>
  <c r="AK9"/>
  <c r="AK10"/>
  <c r="AK11"/>
  <c r="AK12"/>
  <c r="AK13"/>
  <c r="AK14"/>
  <c r="AK15"/>
  <c r="AK16"/>
  <c r="AK17"/>
  <c r="AK18"/>
  <c r="AK19"/>
  <c r="AK20"/>
  <c r="AK21"/>
  <c r="AK22"/>
  <c r="AK23"/>
  <c r="AK24"/>
  <c r="AK25"/>
  <c r="AK26"/>
  <c r="AK27"/>
  <c r="AK28"/>
  <c r="AK29"/>
  <c r="AK30"/>
  <c r="AK31"/>
  <c r="AK32"/>
  <c r="AK33"/>
  <c r="AK34"/>
  <c r="AK35"/>
  <c r="AK36"/>
  <c r="AT4"/>
  <c r="K6" i="31"/>
  <c r="X6" i="33"/>
  <c r="K8" i="31"/>
  <c r="X8" i="33"/>
  <c r="K10" i="31"/>
  <c r="X10" i="33"/>
  <c r="K12" i="31"/>
  <c r="X12" i="33"/>
  <c r="K14" i="31"/>
  <c r="X14" i="33"/>
  <c r="K16" i="31"/>
  <c r="X16" i="33"/>
  <c r="K18" i="31"/>
  <c r="X18" i="33"/>
  <c r="K20" i="31"/>
  <c r="X20" i="33"/>
  <c r="K22" i="31"/>
  <c r="X22" i="33"/>
  <c r="K24" i="31"/>
  <c r="X24" i="33"/>
  <c r="K26" i="31"/>
  <c r="X26" i="33"/>
  <c r="K28" i="31"/>
  <c r="X28" i="33"/>
  <c r="K30" i="31"/>
  <c r="X30" i="33"/>
  <c r="K32" i="31"/>
  <c r="X32" i="33"/>
  <c r="K34" i="31"/>
  <c r="X34" i="33"/>
  <c r="K36" i="31"/>
  <c r="X36" i="33"/>
  <c r="J5" i="31"/>
  <c r="X4" i="33" s="1"/>
  <c r="E5" i="31"/>
  <c r="F5" s="1"/>
  <c r="T4" i="33" s="1"/>
  <c r="V5" i="32"/>
  <c r="W5" s="1"/>
  <c r="V6"/>
  <c r="W6" s="1"/>
  <c r="V7"/>
  <c r="W7" s="1"/>
  <c r="V8"/>
  <c r="W8" s="1"/>
  <c r="V9"/>
  <c r="W9" s="1"/>
  <c r="V10"/>
  <c r="W10" s="1"/>
  <c r="V11"/>
  <c r="W11" s="1"/>
  <c r="V12"/>
  <c r="W12" s="1"/>
  <c r="V13"/>
  <c r="W13" s="1"/>
  <c r="V14"/>
  <c r="W14" s="1"/>
  <c r="V15"/>
  <c r="W15" s="1"/>
  <c r="V16"/>
  <c r="W16" s="1"/>
  <c r="V17"/>
  <c r="W17" s="1"/>
  <c r="V18"/>
  <c r="W18" s="1"/>
  <c r="V19"/>
  <c r="W19" s="1"/>
  <c r="V20"/>
  <c r="W20" s="1"/>
  <c r="V21"/>
  <c r="W21" s="1"/>
  <c r="V22"/>
  <c r="W22" s="1"/>
  <c r="V23"/>
  <c r="W23" s="1"/>
  <c r="V24"/>
  <c r="W24" s="1"/>
  <c r="V25"/>
  <c r="W25" s="1"/>
  <c r="W26"/>
  <c r="W27"/>
  <c r="W28"/>
  <c r="V29"/>
  <c r="W29" s="1"/>
  <c r="V30"/>
  <c r="W30" s="1"/>
  <c r="V31"/>
  <c r="W31" s="1"/>
  <c r="V32"/>
  <c r="W32" s="1"/>
  <c r="V33"/>
  <c r="W33" s="1"/>
  <c r="V34"/>
  <c r="W34" s="1"/>
  <c r="V35"/>
  <c r="W35" s="1"/>
  <c r="V36"/>
  <c r="W36" s="1"/>
  <c r="V4"/>
  <c r="W4" s="1"/>
  <c r="O5"/>
  <c r="P5" s="1"/>
  <c r="O6"/>
  <c r="P6" s="1"/>
  <c r="O7"/>
  <c r="P7" s="1"/>
  <c r="O8"/>
  <c r="P8" s="1"/>
  <c r="O9"/>
  <c r="P9" s="1"/>
  <c r="O10"/>
  <c r="P10" s="1"/>
  <c r="O11"/>
  <c r="P11" s="1"/>
  <c r="O12"/>
  <c r="P12" s="1"/>
  <c r="O13"/>
  <c r="P13" s="1"/>
  <c r="O14"/>
  <c r="P14" s="1"/>
  <c r="O15"/>
  <c r="P15" s="1"/>
  <c r="O16"/>
  <c r="P16" s="1"/>
  <c r="O17"/>
  <c r="P17" s="1"/>
  <c r="O18"/>
  <c r="P18" s="1"/>
  <c r="O19"/>
  <c r="P19" s="1"/>
  <c r="O20"/>
  <c r="P20" s="1"/>
  <c r="O21"/>
  <c r="P21" s="1"/>
  <c r="O22"/>
  <c r="P22" s="1"/>
  <c r="O23"/>
  <c r="P23" s="1"/>
  <c r="O24"/>
  <c r="P24" s="1"/>
  <c r="O25"/>
  <c r="P25" s="1"/>
  <c r="O26"/>
  <c r="P26" s="1"/>
  <c r="P27"/>
  <c r="P28"/>
  <c r="P29"/>
  <c r="P30"/>
  <c r="O31"/>
  <c r="P31" s="1"/>
  <c r="O32"/>
  <c r="P32" s="1"/>
  <c r="O33"/>
  <c r="P33" s="1"/>
  <c r="O34"/>
  <c r="P34" s="1"/>
  <c r="O35"/>
  <c r="P35" s="1"/>
  <c r="O36"/>
  <c r="P36" s="1"/>
  <c r="O4"/>
  <c r="P4" s="1"/>
  <c r="Z6" i="12"/>
  <c r="AA6" s="1"/>
  <c r="Z7"/>
  <c r="AA7" s="1"/>
  <c r="Z8"/>
  <c r="AA8" s="1"/>
  <c r="Z9"/>
  <c r="AA9" s="1"/>
  <c r="Z10"/>
  <c r="AA10" s="1"/>
  <c r="Z11"/>
  <c r="AA11" s="1"/>
  <c r="Z12"/>
  <c r="AA12" s="1"/>
  <c r="Z13"/>
  <c r="AA13" s="1"/>
  <c r="Z14"/>
  <c r="AA14" s="1"/>
  <c r="Z15"/>
  <c r="AA15" s="1"/>
  <c r="Z16"/>
  <c r="AA16" s="1"/>
  <c r="Z17"/>
  <c r="AA17" s="1"/>
  <c r="Z18"/>
  <c r="AA18" s="1"/>
  <c r="Z19"/>
  <c r="AA19" s="1"/>
  <c r="Z20"/>
  <c r="AA20" s="1"/>
  <c r="Z21"/>
  <c r="AA21" s="1"/>
  <c r="Z22"/>
  <c r="AA22" s="1"/>
  <c r="Z23"/>
  <c r="AA23" s="1"/>
  <c r="Z24"/>
  <c r="AA24" s="1"/>
  <c r="Z25"/>
  <c r="AA25" s="1"/>
  <c r="Z26"/>
  <c r="AA26" s="1"/>
  <c r="Z27"/>
  <c r="AA27" s="1"/>
  <c r="Z28"/>
  <c r="AA28" s="1"/>
  <c r="Z29"/>
  <c r="AA29" s="1"/>
  <c r="Z30"/>
  <c r="AA30" s="1"/>
  <c r="Z31"/>
  <c r="AA31" s="1"/>
  <c r="Z32"/>
  <c r="AA32" s="1"/>
  <c r="Z33"/>
  <c r="AA33" s="1"/>
  <c r="Z34"/>
  <c r="AA34" s="1"/>
  <c r="Z35"/>
  <c r="AA35" s="1"/>
  <c r="Z36"/>
  <c r="AA36" s="1"/>
  <c r="Z5"/>
  <c r="AA5" s="1"/>
  <c r="K6"/>
  <c r="Q5" i="33" s="1"/>
  <c r="K7" i="12"/>
  <c r="K8"/>
  <c r="Q7" i="33" s="1"/>
  <c r="K9" i="12"/>
  <c r="K10"/>
  <c r="Q9" i="33" s="1"/>
  <c r="K11" i="12"/>
  <c r="K12"/>
  <c r="Q11" i="33" s="1"/>
  <c r="K13" i="12"/>
  <c r="K14"/>
  <c r="Q13" i="33" s="1"/>
  <c r="K15" i="12"/>
  <c r="K16"/>
  <c r="Q15" i="33" s="1"/>
  <c r="K17" i="12"/>
  <c r="K18"/>
  <c r="Q17" i="33" s="1"/>
  <c r="K19" i="12"/>
  <c r="K20"/>
  <c r="Q19" i="33" s="1"/>
  <c r="K21" i="12"/>
  <c r="K22"/>
  <c r="Q21" i="33" s="1"/>
  <c r="K23" i="12"/>
  <c r="K24"/>
  <c r="Q23" i="33" s="1"/>
  <c r="Q25"/>
  <c r="K27" i="12"/>
  <c r="K28"/>
  <c r="Q27" i="33" s="1"/>
  <c r="K29" i="12"/>
  <c r="K30"/>
  <c r="Q29" i="33" s="1"/>
  <c r="K31" i="12"/>
  <c r="K32"/>
  <c r="Q31" i="33" s="1"/>
  <c r="K33" i="12"/>
  <c r="K34"/>
  <c r="Q33" i="33" s="1"/>
  <c r="K35" i="12"/>
  <c r="K36"/>
  <c r="Q35" i="33" s="1"/>
  <c r="K37" i="12"/>
  <c r="K5"/>
  <c r="E6"/>
  <c r="K5" i="33" s="1"/>
  <c r="E7" i="12"/>
  <c r="K6" i="33" s="1"/>
  <c r="E8" i="12"/>
  <c r="K7" i="33" s="1"/>
  <c r="E9" i="12"/>
  <c r="K8" i="33" s="1"/>
  <c r="E10" i="12"/>
  <c r="K9" i="33" s="1"/>
  <c r="E11" i="12"/>
  <c r="K10" i="33" s="1"/>
  <c r="E12" i="12"/>
  <c r="K11" i="33" s="1"/>
  <c r="E13" i="12"/>
  <c r="K12" i="33" s="1"/>
  <c r="E14" i="12"/>
  <c r="K13" i="33" s="1"/>
  <c r="E15" i="12"/>
  <c r="K14" i="33" s="1"/>
  <c r="E16" i="12"/>
  <c r="K15" i="33" s="1"/>
  <c r="E17" i="12"/>
  <c r="K16" i="33" s="1"/>
  <c r="E18" i="12"/>
  <c r="K17" i="33" s="1"/>
  <c r="E19" i="12"/>
  <c r="K18" i="33" s="1"/>
  <c r="E20" i="12"/>
  <c r="K19" i="33" s="1"/>
  <c r="E21" i="12"/>
  <c r="K20" i="33" s="1"/>
  <c r="E22" i="12"/>
  <c r="K21" i="33" s="1"/>
  <c r="E23" i="12"/>
  <c r="K22" i="33" s="1"/>
  <c r="E24" i="12"/>
  <c r="K23" i="33" s="1"/>
  <c r="E25" i="12"/>
  <c r="K24" i="33" s="1"/>
  <c r="E26" i="12"/>
  <c r="K25" i="33" s="1"/>
  <c r="E27" i="12"/>
  <c r="K26" i="33" s="1"/>
  <c r="E28" i="12"/>
  <c r="K27" i="33" s="1"/>
  <c r="E29" i="12"/>
  <c r="K28" i="33" s="1"/>
  <c r="E30" i="12"/>
  <c r="K29" i="33" s="1"/>
  <c r="E31" i="12"/>
  <c r="K30" i="33" s="1"/>
  <c r="E32" i="12"/>
  <c r="K31" i="33" s="1"/>
  <c r="E33" i="12"/>
  <c r="K32" i="33" s="1"/>
  <c r="E34" i="12"/>
  <c r="K33" i="33" s="1"/>
  <c r="E35" i="12"/>
  <c r="K34" i="33" s="1"/>
  <c r="E36" i="12"/>
  <c r="K35" i="33" s="1"/>
  <c r="E37" i="12"/>
  <c r="K36" i="33" s="1"/>
  <c r="E5" i="12"/>
  <c r="F5" s="1"/>
  <c r="L4" i="33" s="1"/>
  <c r="BC6" i="5"/>
  <c r="BD6" s="1"/>
  <c r="BC7"/>
  <c r="BD7" s="1"/>
  <c r="BC8"/>
  <c r="BD8" s="1"/>
  <c r="BC9"/>
  <c r="BD9" s="1"/>
  <c r="BC10"/>
  <c r="BD10" s="1"/>
  <c r="BC11"/>
  <c r="BD11" s="1"/>
  <c r="BC12"/>
  <c r="BD12" s="1"/>
  <c r="BC13"/>
  <c r="BD13" s="1"/>
  <c r="BC14"/>
  <c r="BD14" s="1"/>
  <c r="BC15"/>
  <c r="BD15" s="1"/>
  <c r="BC16"/>
  <c r="BD16" s="1"/>
  <c r="BC17"/>
  <c r="BD17" s="1"/>
  <c r="BC18"/>
  <c r="BD18" s="1"/>
  <c r="BC19"/>
  <c r="BD19" s="1"/>
  <c r="BC20"/>
  <c r="BD20" s="1"/>
  <c r="BC21"/>
  <c r="BD21" s="1"/>
  <c r="BC22"/>
  <c r="BD22" s="1"/>
  <c r="BC23"/>
  <c r="BD23" s="1"/>
  <c r="BC24"/>
  <c r="BD24" s="1"/>
  <c r="BC25"/>
  <c r="BD25" s="1"/>
  <c r="BC26"/>
  <c r="BD26" s="1"/>
  <c r="BC27"/>
  <c r="BD27" s="1"/>
  <c r="BC28"/>
  <c r="BD28" s="1"/>
  <c r="BC29"/>
  <c r="BD29" s="1"/>
  <c r="BC30"/>
  <c r="BD30" s="1"/>
  <c r="BC31"/>
  <c r="BD31" s="1"/>
  <c r="BC32"/>
  <c r="BD32" s="1"/>
  <c r="BC33"/>
  <c r="BD33" s="1"/>
  <c r="BC34"/>
  <c r="BD34" s="1"/>
  <c r="BC35"/>
  <c r="BD35" s="1"/>
  <c r="BC36"/>
  <c r="BD36" s="1"/>
  <c r="BC37"/>
  <c r="BD37" s="1"/>
  <c r="BC5"/>
  <c r="BD5" s="1"/>
  <c r="AL6"/>
  <c r="AM6" s="1"/>
  <c r="AL7"/>
  <c r="AM7" s="1"/>
  <c r="AL8"/>
  <c r="AM8" s="1"/>
  <c r="AL9"/>
  <c r="AM9" s="1"/>
  <c r="AL10"/>
  <c r="AM10" s="1"/>
  <c r="AL11"/>
  <c r="AM11" s="1"/>
  <c r="AL12"/>
  <c r="AM12" s="1"/>
  <c r="AL13"/>
  <c r="AM13" s="1"/>
  <c r="AL14"/>
  <c r="AM14" s="1"/>
  <c r="AL15"/>
  <c r="AM15" s="1"/>
  <c r="AL16"/>
  <c r="AM16" s="1"/>
  <c r="AL17"/>
  <c r="AM17" s="1"/>
  <c r="AL18"/>
  <c r="AM18" s="1"/>
  <c r="AL19"/>
  <c r="AM19" s="1"/>
  <c r="AL20"/>
  <c r="AM20" s="1"/>
  <c r="AL21"/>
  <c r="AM21" s="1"/>
  <c r="AL22"/>
  <c r="AM22" s="1"/>
  <c r="AL23"/>
  <c r="AM23" s="1"/>
  <c r="AL24"/>
  <c r="AM24" s="1"/>
  <c r="AL25"/>
  <c r="AM25" s="1"/>
  <c r="AL26"/>
  <c r="AM26" s="1"/>
  <c r="AL27"/>
  <c r="AM27" s="1"/>
  <c r="AL28"/>
  <c r="AM28" s="1"/>
  <c r="AL29"/>
  <c r="AM29" s="1"/>
  <c r="AL30"/>
  <c r="AM30" s="1"/>
  <c r="AL31"/>
  <c r="AM31" s="1"/>
  <c r="AL32"/>
  <c r="AM32" s="1"/>
  <c r="AL33"/>
  <c r="AM33" s="1"/>
  <c r="AL34"/>
  <c r="AM34" s="1"/>
  <c r="AL35"/>
  <c r="AM35" s="1"/>
  <c r="AL36"/>
  <c r="AM36" s="1"/>
  <c r="AL37"/>
  <c r="AM37" s="1"/>
  <c r="AL5"/>
  <c r="AM5" s="1"/>
  <c r="AB6"/>
  <c r="E5" i="33" s="1"/>
  <c r="AB7" i="5"/>
  <c r="E6" i="33" s="1"/>
  <c r="AB8" i="5"/>
  <c r="E7" i="33" s="1"/>
  <c r="AB9" i="5"/>
  <c r="E8" i="33" s="1"/>
  <c r="AB10" i="5"/>
  <c r="E9" i="33" s="1"/>
  <c r="AB11" i="5"/>
  <c r="E10" i="33" s="1"/>
  <c r="AB12" i="5"/>
  <c r="E11" i="33" s="1"/>
  <c r="AB13" i="5"/>
  <c r="E12" i="33" s="1"/>
  <c r="AB14" i="5"/>
  <c r="E13" i="33" s="1"/>
  <c r="AB15" i="5"/>
  <c r="E14" i="33" s="1"/>
  <c r="AB16" i="5"/>
  <c r="E15" i="33" s="1"/>
  <c r="AB17" i="5"/>
  <c r="E16" i="33" s="1"/>
  <c r="AB18" i="5"/>
  <c r="E17" i="33" s="1"/>
  <c r="AB19" i="5"/>
  <c r="E18" i="33" s="1"/>
  <c r="AB20" i="5"/>
  <c r="E19" i="33" s="1"/>
  <c r="AB21" i="5"/>
  <c r="E20" i="33" s="1"/>
  <c r="AB22" i="5"/>
  <c r="E21" i="33" s="1"/>
  <c r="AB23" i="5"/>
  <c r="E22" i="33" s="1"/>
  <c r="AB24" i="5"/>
  <c r="E23" i="33" s="1"/>
  <c r="AB25" i="5"/>
  <c r="E24" i="33" s="1"/>
  <c r="AB26" i="5"/>
  <c r="E25" i="33" s="1"/>
  <c r="AB27" i="5"/>
  <c r="E26" i="33" s="1"/>
  <c r="AB28" i="5"/>
  <c r="E27" i="33" s="1"/>
  <c r="AB29" i="5"/>
  <c r="E28" i="33" s="1"/>
  <c r="AB30" i="5"/>
  <c r="E29" i="33" s="1"/>
  <c r="AB31" i="5"/>
  <c r="E30" i="33" s="1"/>
  <c r="AB32" i="5"/>
  <c r="E31" i="33" s="1"/>
  <c r="AB33" i="5"/>
  <c r="E32" i="33" s="1"/>
  <c r="AB34" i="5"/>
  <c r="E33" i="33" s="1"/>
  <c r="AB35" i="5"/>
  <c r="E34" i="33" s="1"/>
  <c r="AB36" i="5"/>
  <c r="E35" i="33" s="1"/>
  <c r="AB37" i="5"/>
  <c r="E36" i="33" s="1"/>
  <c r="AB5" i="5"/>
  <c r="E4" i="33" s="1"/>
  <c r="O6" i="5"/>
  <c r="BZ5" i="33" s="1"/>
  <c r="O7" i="5"/>
  <c r="BZ6" i="33" s="1"/>
  <c r="O8" i="5"/>
  <c r="BZ7" i="33" s="1"/>
  <c r="O9" i="5"/>
  <c r="BZ8" i="33" s="1"/>
  <c r="O10" i="5"/>
  <c r="BZ9" i="33" s="1"/>
  <c r="O11" i="5"/>
  <c r="BZ10" i="33" s="1"/>
  <c r="O12" i="5"/>
  <c r="BZ11" i="33" s="1"/>
  <c r="O13" i="5"/>
  <c r="BZ12" i="33" s="1"/>
  <c r="O14" i="5"/>
  <c r="BZ13" i="33" s="1"/>
  <c r="O15" i="5"/>
  <c r="BZ14" i="33" s="1"/>
  <c r="O16" i="5"/>
  <c r="BZ15" i="33" s="1"/>
  <c r="O17" i="5"/>
  <c r="BZ16" i="33" s="1"/>
  <c r="O18" i="5"/>
  <c r="BZ17" i="33" s="1"/>
  <c r="O19" i="5"/>
  <c r="BZ18" i="33" s="1"/>
  <c r="O20" i="5"/>
  <c r="BZ19" i="33" s="1"/>
  <c r="O21" i="5"/>
  <c r="BZ20" i="33" s="1"/>
  <c r="O22" i="5"/>
  <c r="BZ21" i="33" s="1"/>
  <c r="O23" i="5"/>
  <c r="BZ22" i="33" s="1"/>
  <c r="O24" i="5"/>
  <c r="BZ23" i="33" s="1"/>
  <c r="O25" i="5"/>
  <c r="BZ24" i="33" s="1"/>
  <c r="O26" i="5"/>
  <c r="BZ25" i="33" s="1"/>
  <c r="O27" i="5"/>
  <c r="BZ26" i="33" s="1"/>
  <c r="O28" i="5"/>
  <c r="BZ27" i="33" s="1"/>
  <c r="O29" i="5"/>
  <c r="BZ28" i="33" s="1"/>
  <c r="O30" i="5"/>
  <c r="BZ29" i="33" s="1"/>
  <c r="O31" i="5"/>
  <c r="BZ30" i="33" s="1"/>
  <c r="O32" i="5"/>
  <c r="BZ31" i="33" s="1"/>
  <c r="O33" i="5"/>
  <c r="BZ32" i="33" s="1"/>
  <c r="O34" i="5"/>
  <c r="BZ33" i="33" s="1"/>
  <c r="O35" i="5"/>
  <c r="BZ34" i="33" s="1"/>
  <c r="O36" i="5"/>
  <c r="BZ35" i="33" s="1"/>
  <c r="O37" i="5"/>
  <c r="BZ36" i="33" s="1"/>
  <c r="O5" i="5"/>
  <c r="D4" i="34"/>
  <c r="C3"/>
  <c r="FR35" i="35"/>
  <c r="FQ35"/>
  <c r="FP35"/>
  <c r="FO35"/>
  <c r="FN35"/>
  <c r="FM35"/>
  <c r="FL35"/>
  <c r="FK35"/>
  <c r="FJ35"/>
  <c r="FI35"/>
  <c r="FH35"/>
  <c r="FG35"/>
  <c r="FF35"/>
  <c r="FE35"/>
  <c r="FD35"/>
  <c r="FC35"/>
  <c r="FB35"/>
  <c r="FA35"/>
  <c r="EZ35"/>
  <c r="EY35"/>
  <c r="EX35"/>
  <c r="EW35"/>
  <c r="EV35"/>
  <c r="EU35"/>
  <c r="ET35"/>
  <c r="ES35"/>
  <c r="ER35"/>
  <c r="EQ35"/>
  <c r="EP35"/>
  <c r="EO35"/>
  <c r="EN35"/>
  <c r="EM35"/>
  <c r="EL35"/>
  <c r="EK35"/>
  <c r="EJ35"/>
  <c r="EI35"/>
  <c r="EH35"/>
  <c r="EG35"/>
  <c r="EF35"/>
  <c r="EE35"/>
  <c r="ED35"/>
  <c r="EC35"/>
  <c r="EB35"/>
  <c r="EA35"/>
  <c r="DZ35"/>
  <c r="DY35"/>
  <c r="DX35"/>
  <c r="DW35"/>
  <c r="DV35"/>
  <c r="DU35"/>
  <c r="DT35"/>
  <c r="DS35"/>
  <c r="DR35"/>
  <c r="DQ35"/>
  <c r="DO35"/>
  <c r="DN35"/>
  <c r="DM35"/>
  <c r="DL35"/>
  <c r="DK35"/>
  <c r="DJ35"/>
  <c r="DI35"/>
  <c r="DH35"/>
  <c r="DG35"/>
  <c r="DF35"/>
  <c r="DE35"/>
  <c r="DD35"/>
  <c r="DC35"/>
  <c r="DB35"/>
  <c r="DA35"/>
  <c r="CZ35"/>
  <c r="CY35"/>
  <c r="CX35"/>
  <c r="CW35"/>
  <c r="CV35"/>
  <c r="CU35"/>
  <c r="CT35"/>
  <c r="CR35"/>
  <c r="CQ35"/>
  <c r="CP35"/>
  <c r="CO35"/>
  <c r="CN35"/>
  <c r="CM35"/>
  <c r="CL35"/>
  <c r="CK35"/>
  <c r="CJ35"/>
  <c r="CI35"/>
  <c r="CH35"/>
  <c r="CG35"/>
  <c r="CF35"/>
  <c r="CE35"/>
  <c r="CD35"/>
  <c r="CC35"/>
  <c r="CB35"/>
  <c r="CA35"/>
  <c r="BZ35"/>
  <c r="BX35"/>
  <c r="BW35"/>
  <c r="BV35"/>
  <c r="BU35"/>
  <c r="BT35"/>
  <c r="BS35"/>
  <c r="BR35"/>
  <c r="BQ35"/>
  <c r="BP35"/>
  <c r="BO35"/>
  <c r="BN35"/>
  <c r="BM35"/>
  <c r="BL35"/>
  <c r="BK35"/>
  <c r="BI35"/>
  <c r="BH35"/>
  <c r="BG35"/>
  <c r="BF35"/>
  <c r="BE35"/>
  <c r="BD35"/>
  <c r="BC35"/>
  <c r="BB35"/>
  <c r="BA35"/>
  <c r="AY35"/>
  <c r="AX35"/>
  <c r="AW35"/>
  <c r="AV35"/>
  <c r="AU35"/>
  <c r="AT35"/>
  <c r="AS35"/>
  <c r="AR35"/>
  <c r="AQ35"/>
  <c r="AP35"/>
  <c r="AO35"/>
  <c r="AN35"/>
  <c r="AM35"/>
  <c r="AL35"/>
  <c r="AK35"/>
  <c r="AJ35"/>
  <c r="AH35"/>
  <c r="AG35"/>
  <c r="AF35"/>
  <c r="AE35"/>
  <c r="AD35"/>
  <c r="AC35"/>
  <c r="AB35"/>
  <c r="AA35"/>
  <c r="Z35"/>
  <c r="Y35"/>
  <c r="X35"/>
  <c r="W35"/>
  <c r="V35"/>
  <c r="U35"/>
  <c r="T35"/>
  <c r="S35"/>
  <c r="R35"/>
  <c r="Q35"/>
  <c r="P35"/>
  <c r="O35"/>
  <c r="N35"/>
  <c r="M35"/>
  <c r="L35"/>
  <c r="K35"/>
  <c r="J35"/>
  <c r="I35"/>
  <c r="H35"/>
  <c r="G35"/>
  <c r="F35"/>
  <c r="E35"/>
  <c r="D35"/>
  <c r="FR34"/>
  <c r="FQ34"/>
  <c r="FP34"/>
  <c r="FO34"/>
  <c r="FN34"/>
  <c r="FM34"/>
  <c r="FL34"/>
  <c r="FK34"/>
  <c r="FJ34"/>
  <c r="FI34"/>
  <c r="FH34"/>
  <c r="FG34"/>
  <c r="FF34"/>
  <c r="FE34"/>
  <c r="FD34"/>
  <c r="FC34"/>
  <c r="FB34"/>
  <c r="FA34"/>
  <c r="EZ34"/>
  <c r="EY34"/>
  <c r="EX34"/>
  <c r="EW34"/>
  <c r="EV34"/>
  <c r="EU34"/>
  <c r="ET34"/>
  <c r="ES34"/>
  <c r="ER34"/>
  <c r="EQ34"/>
  <c r="EP34"/>
  <c r="EO34"/>
  <c r="EN34"/>
  <c r="EM34"/>
  <c r="EL34"/>
  <c r="EK34"/>
  <c r="EJ34"/>
  <c r="EI34"/>
  <c r="EH34"/>
  <c r="EG34"/>
  <c r="EF34"/>
  <c r="EE34"/>
  <c r="ED34"/>
  <c r="EC34"/>
  <c r="EB34"/>
  <c r="EA34"/>
  <c r="DZ34"/>
  <c r="DY34"/>
  <c r="DX34"/>
  <c r="DW34"/>
  <c r="DV34"/>
  <c r="DU34"/>
  <c r="DT34"/>
  <c r="DS34"/>
  <c r="DR34"/>
  <c r="DQ34"/>
  <c r="DO34"/>
  <c r="DN34"/>
  <c r="DM34"/>
  <c r="DL34"/>
  <c r="DK34"/>
  <c r="DJ34"/>
  <c r="DI34"/>
  <c r="DH34"/>
  <c r="DG34"/>
  <c r="DF34"/>
  <c r="DE34"/>
  <c r="DD34"/>
  <c r="DC34"/>
  <c r="DB34"/>
  <c r="DA34"/>
  <c r="CZ34"/>
  <c r="CY34"/>
  <c r="CX34"/>
  <c r="CW34"/>
  <c r="CV34"/>
  <c r="CU34"/>
  <c r="CT34"/>
  <c r="CR34"/>
  <c r="CQ34"/>
  <c r="CP34"/>
  <c r="CO34"/>
  <c r="CN34"/>
  <c r="CM34"/>
  <c r="CL34"/>
  <c r="CK34"/>
  <c r="CJ34"/>
  <c r="CI34"/>
  <c r="CH34"/>
  <c r="CG34"/>
  <c r="CF34"/>
  <c r="CE34"/>
  <c r="CD34"/>
  <c r="CC34"/>
  <c r="CB34"/>
  <c r="CA34"/>
  <c r="BZ34"/>
  <c r="BX34"/>
  <c r="BW34"/>
  <c r="BV34"/>
  <c r="BU34"/>
  <c r="BT34"/>
  <c r="BS34"/>
  <c r="BR34"/>
  <c r="BQ34"/>
  <c r="BP34"/>
  <c r="BO34"/>
  <c r="BN34"/>
  <c r="BM34"/>
  <c r="BL34"/>
  <c r="BK34"/>
  <c r="BI34"/>
  <c r="BH34"/>
  <c r="BG34"/>
  <c r="BF34"/>
  <c r="BE34"/>
  <c r="BD34"/>
  <c r="BC34"/>
  <c r="BB34"/>
  <c r="BA34"/>
  <c r="AY34"/>
  <c r="AX34"/>
  <c r="AW34"/>
  <c r="AV34"/>
  <c r="AU34"/>
  <c r="AT34"/>
  <c r="AS34"/>
  <c r="AR34"/>
  <c r="AQ34"/>
  <c r="AP34"/>
  <c r="AO34"/>
  <c r="AN34"/>
  <c r="AM34"/>
  <c r="AL34"/>
  <c r="AK34"/>
  <c r="AJ34"/>
  <c r="AH34"/>
  <c r="AG34"/>
  <c r="AF34"/>
  <c r="AE34"/>
  <c r="AD34"/>
  <c r="AC34"/>
  <c r="AB34"/>
  <c r="AA34"/>
  <c r="Z34"/>
  <c r="Y34"/>
  <c r="X34"/>
  <c r="W34"/>
  <c r="V34"/>
  <c r="U34"/>
  <c r="T34"/>
  <c r="S34"/>
  <c r="R34"/>
  <c r="Q34"/>
  <c r="P34"/>
  <c r="O34"/>
  <c r="N34"/>
  <c r="M34"/>
  <c r="L34"/>
  <c r="K34"/>
  <c r="J34"/>
  <c r="I34"/>
  <c r="H34"/>
  <c r="G34"/>
  <c r="F34"/>
  <c r="E34"/>
  <c r="D34"/>
  <c r="FR33"/>
  <c r="FQ33"/>
  <c r="FP33"/>
  <c r="FO33"/>
  <c r="FN33"/>
  <c r="FM33"/>
  <c r="FL33"/>
  <c r="FK33"/>
  <c r="FJ33"/>
  <c r="FI33"/>
  <c r="FH33"/>
  <c r="FG33"/>
  <c r="FF33"/>
  <c r="FE33"/>
  <c r="FD33"/>
  <c r="FC33"/>
  <c r="FB33"/>
  <c r="FA33"/>
  <c r="EZ33"/>
  <c r="EY33"/>
  <c r="EX33"/>
  <c r="EW33"/>
  <c r="EV33"/>
  <c r="EU33"/>
  <c r="ET33"/>
  <c r="ES33"/>
  <c r="ER33"/>
  <c r="EQ33"/>
  <c r="EP33"/>
  <c r="EO33"/>
  <c r="EN33"/>
  <c r="EM33"/>
  <c r="EL33"/>
  <c r="EK33"/>
  <c r="EJ33"/>
  <c r="EI33"/>
  <c r="EH33"/>
  <c r="EG33"/>
  <c r="EF33"/>
  <c r="EE33"/>
  <c r="ED33"/>
  <c r="EC33"/>
  <c r="EB33"/>
  <c r="EA33"/>
  <c r="DZ33"/>
  <c r="DY33"/>
  <c r="DX33"/>
  <c r="DW33"/>
  <c r="DV33"/>
  <c r="DU33"/>
  <c r="DT33"/>
  <c r="DS33"/>
  <c r="DR33"/>
  <c r="DQ33"/>
  <c r="DO33"/>
  <c r="DN33"/>
  <c r="DM33"/>
  <c r="DL33"/>
  <c r="DK33"/>
  <c r="DJ33"/>
  <c r="DI33"/>
  <c r="DH33"/>
  <c r="DG33"/>
  <c r="DF33"/>
  <c r="DE33"/>
  <c r="DD33"/>
  <c r="DC33"/>
  <c r="DB33"/>
  <c r="DA33"/>
  <c r="CZ33"/>
  <c r="CY33"/>
  <c r="CX33"/>
  <c r="CW33"/>
  <c r="CV33"/>
  <c r="CU33"/>
  <c r="CT33"/>
  <c r="CR33"/>
  <c r="CQ33"/>
  <c r="CP33"/>
  <c r="CO33"/>
  <c r="CN33"/>
  <c r="CM33"/>
  <c r="CL33"/>
  <c r="CK33"/>
  <c r="CJ33"/>
  <c r="CI33"/>
  <c r="CH33"/>
  <c r="CG33"/>
  <c r="CF33"/>
  <c r="CE33"/>
  <c r="CD33"/>
  <c r="CC33"/>
  <c r="CB33"/>
  <c r="CA33"/>
  <c r="BZ33"/>
  <c r="BX33"/>
  <c r="BW33"/>
  <c r="BV33"/>
  <c r="BU33"/>
  <c r="BT33"/>
  <c r="BS33"/>
  <c r="BR33"/>
  <c r="BQ33"/>
  <c r="BP33"/>
  <c r="BO33"/>
  <c r="BN33"/>
  <c r="BM33"/>
  <c r="BL33"/>
  <c r="BK33"/>
  <c r="BI33"/>
  <c r="BH33"/>
  <c r="BG33"/>
  <c r="BF33"/>
  <c r="BE33"/>
  <c r="BD33"/>
  <c r="BC33"/>
  <c r="BB33"/>
  <c r="BA33"/>
  <c r="AY33"/>
  <c r="AX33"/>
  <c r="AW33"/>
  <c r="AV33"/>
  <c r="AU33"/>
  <c r="AT33"/>
  <c r="AS33"/>
  <c r="AR33"/>
  <c r="AQ33"/>
  <c r="AP33"/>
  <c r="AO33"/>
  <c r="AN33"/>
  <c r="AM33"/>
  <c r="AL33"/>
  <c r="AK33"/>
  <c r="AJ33"/>
  <c r="AH33"/>
  <c r="AG33"/>
  <c r="AF33"/>
  <c r="AE33"/>
  <c r="AD33"/>
  <c r="AC33"/>
  <c r="AB33"/>
  <c r="AA33"/>
  <c r="Z33"/>
  <c r="Y33"/>
  <c r="X33"/>
  <c r="W33"/>
  <c r="V33"/>
  <c r="U33"/>
  <c r="T33"/>
  <c r="S33"/>
  <c r="R33"/>
  <c r="Q33"/>
  <c r="P33"/>
  <c r="O33"/>
  <c r="N33"/>
  <c r="M33"/>
  <c r="L33"/>
  <c r="K33"/>
  <c r="J33"/>
  <c r="I33"/>
  <c r="H33"/>
  <c r="G33"/>
  <c r="F33"/>
  <c r="E33"/>
  <c r="D33"/>
  <c r="FR32"/>
  <c r="FQ32"/>
  <c r="FP32"/>
  <c r="FO32"/>
  <c r="FN32"/>
  <c r="FM32"/>
  <c r="FL32"/>
  <c r="FK32"/>
  <c r="FJ32"/>
  <c r="FI32"/>
  <c r="FH32"/>
  <c r="FG32"/>
  <c r="FF32"/>
  <c r="FE32"/>
  <c r="FD32"/>
  <c r="FC32"/>
  <c r="FB32"/>
  <c r="FA32"/>
  <c r="EZ32"/>
  <c r="EY32"/>
  <c r="EX32"/>
  <c r="EW32"/>
  <c r="EV32"/>
  <c r="EU32"/>
  <c r="ET32"/>
  <c r="ES32"/>
  <c r="ER32"/>
  <c r="EQ32"/>
  <c r="EP32"/>
  <c r="EO32"/>
  <c r="EN32"/>
  <c r="EM32"/>
  <c r="EL32"/>
  <c r="EK32"/>
  <c r="EJ32"/>
  <c r="EI32"/>
  <c r="EH32"/>
  <c r="EG32"/>
  <c r="EF32"/>
  <c r="EE32"/>
  <c r="ED32"/>
  <c r="EC32"/>
  <c r="EB32"/>
  <c r="EA32"/>
  <c r="DZ32"/>
  <c r="DY32"/>
  <c r="DX32"/>
  <c r="DW32"/>
  <c r="DV32"/>
  <c r="DU32"/>
  <c r="DT32"/>
  <c r="DS32"/>
  <c r="DR32"/>
  <c r="DQ32"/>
  <c r="DO32"/>
  <c r="DN32"/>
  <c r="DM32"/>
  <c r="DL32"/>
  <c r="DK32"/>
  <c r="DJ32"/>
  <c r="DI32"/>
  <c r="DH32"/>
  <c r="DG32"/>
  <c r="DF32"/>
  <c r="DE32"/>
  <c r="DD32"/>
  <c r="DC32"/>
  <c r="DB32"/>
  <c r="DA32"/>
  <c r="CZ32"/>
  <c r="CY32"/>
  <c r="CX32"/>
  <c r="CW32"/>
  <c r="CV32"/>
  <c r="CU32"/>
  <c r="CT32"/>
  <c r="CR32"/>
  <c r="CQ32"/>
  <c r="CP32"/>
  <c r="CO32"/>
  <c r="CN32"/>
  <c r="CM32"/>
  <c r="CL32"/>
  <c r="CK32"/>
  <c r="CJ32"/>
  <c r="CI32"/>
  <c r="CH32"/>
  <c r="CG32"/>
  <c r="CF32"/>
  <c r="CE32"/>
  <c r="CD32"/>
  <c r="CC32"/>
  <c r="CB32"/>
  <c r="CA32"/>
  <c r="BZ32"/>
  <c r="BX32"/>
  <c r="BW32"/>
  <c r="BV32"/>
  <c r="BU32"/>
  <c r="BT32"/>
  <c r="BS32"/>
  <c r="BR32"/>
  <c r="BQ32"/>
  <c r="BP32"/>
  <c r="BO32"/>
  <c r="BN32"/>
  <c r="BM32"/>
  <c r="BL32"/>
  <c r="BK32"/>
  <c r="BI32"/>
  <c r="BH32"/>
  <c r="BG32"/>
  <c r="BF32"/>
  <c r="BE32"/>
  <c r="BD32"/>
  <c r="BC32"/>
  <c r="BB32"/>
  <c r="BA32"/>
  <c r="AY32"/>
  <c r="AX32"/>
  <c r="AW32"/>
  <c r="AV32"/>
  <c r="AU32"/>
  <c r="AT32"/>
  <c r="AS32"/>
  <c r="AR32"/>
  <c r="AQ32"/>
  <c r="AP32"/>
  <c r="AO32"/>
  <c r="AN32"/>
  <c r="AM32"/>
  <c r="AL32"/>
  <c r="AK32"/>
  <c r="AJ32"/>
  <c r="AH32"/>
  <c r="AG32"/>
  <c r="AF32"/>
  <c r="AE32"/>
  <c r="AD32"/>
  <c r="AC32"/>
  <c r="AB32"/>
  <c r="AA32"/>
  <c r="Z32"/>
  <c r="Y32"/>
  <c r="X32"/>
  <c r="W32"/>
  <c r="V32"/>
  <c r="U32"/>
  <c r="T32"/>
  <c r="S32"/>
  <c r="R32"/>
  <c r="Q32"/>
  <c r="P32"/>
  <c r="O32"/>
  <c r="N32"/>
  <c r="M32"/>
  <c r="L32"/>
  <c r="K32"/>
  <c r="J32"/>
  <c r="I32"/>
  <c r="H32"/>
  <c r="G32"/>
  <c r="F32"/>
  <c r="E32"/>
  <c r="D32"/>
  <c r="FR31"/>
  <c r="FQ31"/>
  <c r="FP31"/>
  <c r="FO31"/>
  <c r="FN31"/>
  <c r="FM31"/>
  <c r="FL31"/>
  <c r="FK31"/>
  <c r="FJ31"/>
  <c r="FI31"/>
  <c r="FH31"/>
  <c r="FG31"/>
  <c r="FF31"/>
  <c r="FE31"/>
  <c r="FD31"/>
  <c r="FC31"/>
  <c r="FB31"/>
  <c r="FA31"/>
  <c r="EZ31"/>
  <c r="EY31"/>
  <c r="EX31"/>
  <c r="EW31"/>
  <c r="EV31"/>
  <c r="EU31"/>
  <c r="ET31"/>
  <c r="ES31"/>
  <c r="ER31"/>
  <c r="EQ31"/>
  <c r="EP31"/>
  <c r="EO31"/>
  <c r="EN31"/>
  <c r="EM31"/>
  <c r="EL31"/>
  <c r="EK31"/>
  <c r="EJ31"/>
  <c r="EI31"/>
  <c r="EH31"/>
  <c r="EG31"/>
  <c r="EF31"/>
  <c r="EE31"/>
  <c r="ED31"/>
  <c r="EC31"/>
  <c r="EB31"/>
  <c r="EA31"/>
  <c r="DZ31"/>
  <c r="DY31"/>
  <c r="DX31"/>
  <c r="DW31"/>
  <c r="DV31"/>
  <c r="DU31"/>
  <c r="DT31"/>
  <c r="DS31"/>
  <c r="DR31"/>
  <c r="DQ31"/>
  <c r="DO31"/>
  <c r="DN31"/>
  <c r="DM31"/>
  <c r="DL31"/>
  <c r="DK31"/>
  <c r="DJ31"/>
  <c r="DI31"/>
  <c r="DH31"/>
  <c r="DG31"/>
  <c r="DF31"/>
  <c r="DE31"/>
  <c r="DD31"/>
  <c r="DC31"/>
  <c r="DB31"/>
  <c r="DA31"/>
  <c r="CZ31"/>
  <c r="CY31"/>
  <c r="CX31"/>
  <c r="CW31"/>
  <c r="CV31"/>
  <c r="CU31"/>
  <c r="CT31"/>
  <c r="CR31"/>
  <c r="CQ31"/>
  <c r="CP31"/>
  <c r="CO31"/>
  <c r="CN31"/>
  <c r="CM31"/>
  <c r="CL31"/>
  <c r="CK31"/>
  <c r="CJ31"/>
  <c r="CI31"/>
  <c r="CH31"/>
  <c r="CG31"/>
  <c r="CF31"/>
  <c r="CE31"/>
  <c r="CD31"/>
  <c r="CC31"/>
  <c r="CB31"/>
  <c r="CA31"/>
  <c r="BZ31"/>
  <c r="BX31"/>
  <c r="BW31"/>
  <c r="BV31"/>
  <c r="BU31"/>
  <c r="BT31"/>
  <c r="BS31"/>
  <c r="BR31"/>
  <c r="BQ31"/>
  <c r="BP31"/>
  <c r="BO31"/>
  <c r="BN31"/>
  <c r="BM31"/>
  <c r="BL31"/>
  <c r="BK31"/>
  <c r="BI31"/>
  <c r="BH31"/>
  <c r="BG31"/>
  <c r="BF31"/>
  <c r="BE31"/>
  <c r="BD31"/>
  <c r="BC31"/>
  <c r="BB31"/>
  <c r="BA31"/>
  <c r="AY31"/>
  <c r="AX31"/>
  <c r="AW31"/>
  <c r="AV31"/>
  <c r="AU31"/>
  <c r="AT31"/>
  <c r="AS31"/>
  <c r="AR31"/>
  <c r="AQ31"/>
  <c r="AP31"/>
  <c r="AO31"/>
  <c r="AN31"/>
  <c r="AM31"/>
  <c r="AL31"/>
  <c r="AK31"/>
  <c r="AJ31"/>
  <c r="AH31"/>
  <c r="AG31"/>
  <c r="AF31"/>
  <c r="AE31"/>
  <c r="AD31"/>
  <c r="AC31"/>
  <c r="AB31"/>
  <c r="AA31"/>
  <c r="Z31"/>
  <c r="Y31"/>
  <c r="X31"/>
  <c r="W31"/>
  <c r="V31"/>
  <c r="U31"/>
  <c r="T31"/>
  <c r="S31"/>
  <c r="R31"/>
  <c r="Q31"/>
  <c r="P31"/>
  <c r="O31"/>
  <c r="N31"/>
  <c r="M31"/>
  <c r="L31"/>
  <c r="K31"/>
  <c r="J31"/>
  <c r="I31"/>
  <c r="H31"/>
  <c r="G31"/>
  <c r="F31"/>
  <c r="E31"/>
  <c r="D31"/>
  <c r="FR30"/>
  <c r="FQ30"/>
  <c r="FP30"/>
  <c r="FO30"/>
  <c r="FN30"/>
  <c r="FM30"/>
  <c r="FL30"/>
  <c r="FK30"/>
  <c r="FJ30"/>
  <c r="FI30"/>
  <c r="FH30"/>
  <c r="FG30"/>
  <c r="FF30"/>
  <c r="FE30"/>
  <c r="FD30"/>
  <c r="FC30"/>
  <c r="FB30"/>
  <c r="FA30"/>
  <c r="EZ30"/>
  <c r="EY30"/>
  <c r="EX30"/>
  <c r="EW30"/>
  <c r="EV30"/>
  <c r="EU30"/>
  <c r="ET30"/>
  <c r="ES30"/>
  <c r="ER30"/>
  <c r="EQ30"/>
  <c r="EP30"/>
  <c r="EO30"/>
  <c r="EN30"/>
  <c r="EM30"/>
  <c r="EL30"/>
  <c r="EK30"/>
  <c r="EJ30"/>
  <c r="EI30"/>
  <c r="EH30"/>
  <c r="EG30"/>
  <c r="EF30"/>
  <c r="EE30"/>
  <c r="ED30"/>
  <c r="EC30"/>
  <c r="EB30"/>
  <c r="EA30"/>
  <c r="DZ30"/>
  <c r="DY30"/>
  <c r="DX30"/>
  <c r="DW30"/>
  <c r="DV30"/>
  <c r="DU30"/>
  <c r="DT30"/>
  <c r="DS30"/>
  <c r="DR30"/>
  <c r="DQ30"/>
  <c r="DO30"/>
  <c r="DN30"/>
  <c r="DM30"/>
  <c r="DL30"/>
  <c r="DK30"/>
  <c r="DJ30"/>
  <c r="DI30"/>
  <c r="DH30"/>
  <c r="DG30"/>
  <c r="DF30"/>
  <c r="DE30"/>
  <c r="DD30"/>
  <c r="DC30"/>
  <c r="DB30"/>
  <c r="DA30"/>
  <c r="CZ30"/>
  <c r="CY30"/>
  <c r="CX30"/>
  <c r="CW30"/>
  <c r="CV30"/>
  <c r="CU30"/>
  <c r="CT30"/>
  <c r="CR30"/>
  <c r="CQ30"/>
  <c r="CP30"/>
  <c r="CO30"/>
  <c r="CN30"/>
  <c r="CM30"/>
  <c r="CL30"/>
  <c r="CK30"/>
  <c r="CJ30"/>
  <c r="CI30"/>
  <c r="CH30"/>
  <c r="CG30"/>
  <c r="CF30"/>
  <c r="CE30"/>
  <c r="CD30"/>
  <c r="CC30"/>
  <c r="CB30"/>
  <c r="CA30"/>
  <c r="BZ30"/>
  <c r="BX30"/>
  <c r="BW30"/>
  <c r="BV30"/>
  <c r="BU30"/>
  <c r="BT30"/>
  <c r="BS30"/>
  <c r="BR30"/>
  <c r="BQ30"/>
  <c r="BP30"/>
  <c r="BO30"/>
  <c r="BN30"/>
  <c r="BM30"/>
  <c r="BL30"/>
  <c r="BK30"/>
  <c r="BI30"/>
  <c r="BH30"/>
  <c r="BG30"/>
  <c r="BF30"/>
  <c r="BE30"/>
  <c r="BD30"/>
  <c r="BC30"/>
  <c r="BB30"/>
  <c r="BA30"/>
  <c r="AY30"/>
  <c r="AX30"/>
  <c r="AW30"/>
  <c r="AV30"/>
  <c r="AU30"/>
  <c r="AT30"/>
  <c r="AS30"/>
  <c r="AR30"/>
  <c r="AQ30"/>
  <c r="AP30"/>
  <c r="AO30"/>
  <c r="AN30"/>
  <c r="AM30"/>
  <c r="AL30"/>
  <c r="AK30"/>
  <c r="AJ30"/>
  <c r="AH30"/>
  <c r="AG30"/>
  <c r="AF30"/>
  <c r="AE30"/>
  <c r="AD30"/>
  <c r="AC30"/>
  <c r="AB30"/>
  <c r="AA30"/>
  <c r="Z30"/>
  <c r="Y30"/>
  <c r="X30"/>
  <c r="W30"/>
  <c r="V30"/>
  <c r="U30"/>
  <c r="T30"/>
  <c r="S30"/>
  <c r="R30"/>
  <c r="Q30"/>
  <c r="P30"/>
  <c r="O30"/>
  <c r="N30"/>
  <c r="M30"/>
  <c r="L30"/>
  <c r="K30"/>
  <c r="J30"/>
  <c r="I30"/>
  <c r="H30"/>
  <c r="G30"/>
  <c r="F30"/>
  <c r="E30"/>
  <c r="D30"/>
  <c r="FR29"/>
  <c r="FQ29"/>
  <c r="FP29"/>
  <c r="FO29"/>
  <c r="FN29"/>
  <c r="FM29"/>
  <c r="FL29"/>
  <c r="FK29"/>
  <c r="FJ29"/>
  <c r="FI29"/>
  <c r="FH29"/>
  <c r="FG29"/>
  <c r="FF29"/>
  <c r="FE29"/>
  <c r="FD29"/>
  <c r="FC29"/>
  <c r="FB29"/>
  <c r="FA29"/>
  <c r="EZ29"/>
  <c r="EY29"/>
  <c r="EX29"/>
  <c r="EW29"/>
  <c r="EV29"/>
  <c r="EU29"/>
  <c r="ET29"/>
  <c r="ES29"/>
  <c r="ER29"/>
  <c r="EQ29"/>
  <c r="EP29"/>
  <c r="EO29"/>
  <c r="EN29"/>
  <c r="EM29"/>
  <c r="EL29"/>
  <c r="EK29"/>
  <c r="EJ29"/>
  <c r="EI29"/>
  <c r="EH29"/>
  <c r="EG29"/>
  <c r="EF29"/>
  <c r="EE29"/>
  <c r="ED29"/>
  <c r="EC29"/>
  <c r="EB29"/>
  <c r="EA29"/>
  <c r="DZ29"/>
  <c r="DY29"/>
  <c r="DX29"/>
  <c r="DW29"/>
  <c r="DV29"/>
  <c r="DU29"/>
  <c r="DT29"/>
  <c r="DS29"/>
  <c r="DR29"/>
  <c r="DQ29"/>
  <c r="DO29"/>
  <c r="DN29"/>
  <c r="DM29"/>
  <c r="DL29"/>
  <c r="DK29"/>
  <c r="DJ29"/>
  <c r="DI29"/>
  <c r="DH29"/>
  <c r="DG29"/>
  <c r="DF29"/>
  <c r="DE29"/>
  <c r="DD29"/>
  <c r="DC29"/>
  <c r="DB29"/>
  <c r="DA29"/>
  <c r="CZ29"/>
  <c r="CY29"/>
  <c r="CX29"/>
  <c r="CW29"/>
  <c r="CV29"/>
  <c r="CU29"/>
  <c r="CT29"/>
  <c r="CR29"/>
  <c r="CQ29"/>
  <c r="CP29"/>
  <c r="CO29"/>
  <c r="CN29"/>
  <c r="CM29"/>
  <c r="CL29"/>
  <c r="CK29"/>
  <c r="CJ29"/>
  <c r="CI29"/>
  <c r="CH29"/>
  <c r="CG29"/>
  <c r="CF29"/>
  <c r="CE29"/>
  <c r="CD29"/>
  <c r="CC29"/>
  <c r="CB29"/>
  <c r="CA29"/>
  <c r="BZ29"/>
  <c r="BX29"/>
  <c r="BW29"/>
  <c r="BV29"/>
  <c r="BU29"/>
  <c r="BT29"/>
  <c r="BS29"/>
  <c r="BR29"/>
  <c r="BQ29"/>
  <c r="BP29"/>
  <c r="BO29"/>
  <c r="BN29"/>
  <c r="BM29"/>
  <c r="BL29"/>
  <c r="BK29"/>
  <c r="BI29"/>
  <c r="BH29"/>
  <c r="BG29"/>
  <c r="BF29"/>
  <c r="BE29"/>
  <c r="BD29"/>
  <c r="BC29"/>
  <c r="BB29"/>
  <c r="BA29"/>
  <c r="AY29"/>
  <c r="AX29"/>
  <c r="AW29"/>
  <c r="AV29"/>
  <c r="AU29"/>
  <c r="AT29"/>
  <c r="AS29"/>
  <c r="AR29"/>
  <c r="AQ29"/>
  <c r="AP29"/>
  <c r="AO29"/>
  <c r="AN29"/>
  <c r="AM29"/>
  <c r="AL29"/>
  <c r="AK29"/>
  <c r="AJ29"/>
  <c r="AH29"/>
  <c r="AG29"/>
  <c r="AF29"/>
  <c r="AE29"/>
  <c r="AD29"/>
  <c r="AC29"/>
  <c r="AB29"/>
  <c r="AA29"/>
  <c r="Z29"/>
  <c r="Y29"/>
  <c r="X29"/>
  <c r="W29"/>
  <c r="V29"/>
  <c r="U29"/>
  <c r="T29"/>
  <c r="S29"/>
  <c r="R29"/>
  <c r="Q29"/>
  <c r="P29"/>
  <c r="O29"/>
  <c r="N29"/>
  <c r="M29"/>
  <c r="L29"/>
  <c r="K29"/>
  <c r="J29"/>
  <c r="I29"/>
  <c r="H29"/>
  <c r="G29"/>
  <c r="F29"/>
  <c r="E29"/>
  <c r="D29"/>
  <c r="FR28"/>
  <c r="FQ28"/>
  <c r="FP28"/>
  <c r="FO28"/>
  <c r="FN28"/>
  <c r="FM28"/>
  <c r="FL28"/>
  <c r="FK28"/>
  <c r="FJ28"/>
  <c r="FI28"/>
  <c r="FH28"/>
  <c r="FG28"/>
  <c r="FF28"/>
  <c r="FE28"/>
  <c r="FD28"/>
  <c r="FC28"/>
  <c r="FB28"/>
  <c r="FA28"/>
  <c r="EZ28"/>
  <c r="EY28"/>
  <c r="EX28"/>
  <c r="EW28"/>
  <c r="EV28"/>
  <c r="EU28"/>
  <c r="ET28"/>
  <c r="ES28"/>
  <c r="ER28"/>
  <c r="EQ28"/>
  <c r="EP28"/>
  <c r="EO28"/>
  <c r="EN28"/>
  <c r="EM28"/>
  <c r="EL28"/>
  <c r="EK28"/>
  <c r="EJ28"/>
  <c r="EI28"/>
  <c r="EH28"/>
  <c r="EG28"/>
  <c r="EF28"/>
  <c r="EE28"/>
  <c r="ED28"/>
  <c r="EC28"/>
  <c r="EB28"/>
  <c r="EA28"/>
  <c r="DZ28"/>
  <c r="DY28"/>
  <c r="DX28"/>
  <c r="DW28"/>
  <c r="DV28"/>
  <c r="DU28"/>
  <c r="DT28"/>
  <c r="DS28"/>
  <c r="DR28"/>
  <c r="DQ28"/>
  <c r="DO28"/>
  <c r="DN28"/>
  <c r="DM28"/>
  <c r="DL28"/>
  <c r="DK28"/>
  <c r="DJ28"/>
  <c r="DI28"/>
  <c r="DH28"/>
  <c r="DG28"/>
  <c r="DF28"/>
  <c r="DE28"/>
  <c r="DD28"/>
  <c r="DC28"/>
  <c r="DB28"/>
  <c r="DA28"/>
  <c r="CZ28"/>
  <c r="CY28"/>
  <c r="CX28"/>
  <c r="CW28"/>
  <c r="CV28"/>
  <c r="CU28"/>
  <c r="CT28"/>
  <c r="CR28"/>
  <c r="CQ28"/>
  <c r="CP28"/>
  <c r="CO28"/>
  <c r="CN28"/>
  <c r="CM28"/>
  <c r="CL28"/>
  <c r="CK28"/>
  <c r="CJ28"/>
  <c r="CI28"/>
  <c r="CH28"/>
  <c r="CG28"/>
  <c r="CF28"/>
  <c r="CE28"/>
  <c r="CD28"/>
  <c r="CC28"/>
  <c r="CB28"/>
  <c r="CA28"/>
  <c r="BZ28"/>
  <c r="BX28"/>
  <c r="BW28"/>
  <c r="BV28"/>
  <c r="BU28"/>
  <c r="BT28"/>
  <c r="BS28"/>
  <c r="BR28"/>
  <c r="BQ28"/>
  <c r="BP28"/>
  <c r="BO28"/>
  <c r="BN28"/>
  <c r="BM28"/>
  <c r="BL28"/>
  <c r="BK28"/>
  <c r="BI28"/>
  <c r="BH28"/>
  <c r="BG28"/>
  <c r="BF28"/>
  <c r="BE28"/>
  <c r="BD28"/>
  <c r="BC28"/>
  <c r="BB28"/>
  <c r="BA28"/>
  <c r="AY28"/>
  <c r="AX28"/>
  <c r="AW28"/>
  <c r="AV28"/>
  <c r="AU28"/>
  <c r="AT28"/>
  <c r="AS28"/>
  <c r="AR28"/>
  <c r="AQ28"/>
  <c r="AP28"/>
  <c r="AO28"/>
  <c r="AN28"/>
  <c r="AM28"/>
  <c r="AL28"/>
  <c r="AK28"/>
  <c r="AJ28"/>
  <c r="AH28"/>
  <c r="AG28"/>
  <c r="AF28"/>
  <c r="AE28"/>
  <c r="AD28"/>
  <c r="AC28"/>
  <c r="AB28"/>
  <c r="AA28"/>
  <c r="Z28"/>
  <c r="Y28"/>
  <c r="X28"/>
  <c r="W28"/>
  <c r="V28"/>
  <c r="U28"/>
  <c r="T28"/>
  <c r="S28"/>
  <c r="R28"/>
  <c r="Q28"/>
  <c r="P28"/>
  <c r="O28"/>
  <c r="N28"/>
  <c r="M28"/>
  <c r="L28"/>
  <c r="K28"/>
  <c r="J28"/>
  <c r="I28"/>
  <c r="H28"/>
  <c r="G28"/>
  <c r="F28"/>
  <c r="E28"/>
  <c r="D28"/>
  <c r="FR27"/>
  <c r="FQ27"/>
  <c r="FP27"/>
  <c r="FO27"/>
  <c r="FN27"/>
  <c r="FM27"/>
  <c r="FL27"/>
  <c r="FK27"/>
  <c r="FJ27"/>
  <c r="FI27"/>
  <c r="FH27"/>
  <c r="FG27"/>
  <c r="FF27"/>
  <c r="FE27"/>
  <c r="FD27"/>
  <c r="FC27"/>
  <c r="FB27"/>
  <c r="FA27"/>
  <c r="EZ27"/>
  <c r="EY27"/>
  <c r="EX27"/>
  <c r="EW27"/>
  <c r="EV27"/>
  <c r="EU27"/>
  <c r="ET27"/>
  <c r="ES27"/>
  <c r="ER27"/>
  <c r="EQ27"/>
  <c r="EP27"/>
  <c r="EO27"/>
  <c r="EN27"/>
  <c r="EM27"/>
  <c r="EL27"/>
  <c r="EK27"/>
  <c r="EJ27"/>
  <c r="EI27"/>
  <c r="EH27"/>
  <c r="EG27"/>
  <c r="EF27"/>
  <c r="EE27"/>
  <c r="ED27"/>
  <c r="EC27"/>
  <c r="EB27"/>
  <c r="EA27"/>
  <c r="DZ27"/>
  <c r="DY27"/>
  <c r="DX27"/>
  <c r="DW27"/>
  <c r="DV27"/>
  <c r="DU27"/>
  <c r="DT27"/>
  <c r="DS27"/>
  <c r="DR27"/>
  <c r="DQ27"/>
  <c r="DO27"/>
  <c r="DN27"/>
  <c r="DM27"/>
  <c r="DL27"/>
  <c r="DK27"/>
  <c r="DJ27"/>
  <c r="DI27"/>
  <c r="DH27"/>
  <c r="DG27"/>
  <c r="DF27"/>
  <c r="DE27"/>
  <c r="DD27"/>
  <c r="DC27"/>
  <c r="DB27"/>
  <c r="DA27"/>
  <c r="CZ27"/>
  <c r="CY27"/>
  <c r="CX27"/>
  <c r="CW27"/>
  <c r="CV27"/>
  <c r="CU27"/>
  <c r="CT27"/>
  <c r="CR27"/>
  <c r="CQ27"/>
  <c r="CP27"/>
  <c r="CO27"/>
  <c r="CN27"/>
  <c r="CM27"/>
  <c r="CL27"/>
  <c r="CK27"/>
  <c r="CJ27"/>
  <c r="CI27"/>
  <c r="CH27"/>
  <c r="CG27"/>
  <c r="CF27"/>
  <c r="CE27"/>
  <c r="CD27"/>
  <c r="CC27"/>
  <c r="CB27"/>
  <c r="CA27"/>
  <c r="BZ27"/>
  <c r="BX27"/>
  <c r="BW27"/>
  <c r="BV27"/>
  <c r="BU27"/>
  <c r="BT27"/>
  <c r="BS27"/>
  <c r="BR27"/>
  <c r="BQ27"/>
  <c r="BP27"/>
  <c r="BO27"/>
  <c r="BN27"/>
  <c r="BM27"/>
  <c r="BL27"/>
  <c r="BK27"/>
  <c r="BI27"/>
  <c r="BH27"/>
  <c r="BG27"/>
  <c r="BF27"/>
  <c r="BE27"/>
  <c r="BD27"/>
  <c r="BC27"/>
  <c r="BB27"/>
  <c r="BA27"/>
  <c r="AY27"/>
  <c r="AX27"/>
  <c r="AW27"/>
  <c r="AV27"/>
  <c r="AU27"/>
  <c r="AT27"/>
  <c r="AS27"/>
  <c r="AR27"/>
  <c r="AQ27"/>
  <c r="AP27"/>
  <c r="AO27"/>
  <c r="AN27"/>
  <c r="AM27"/>
  <c r="AL27"/>
  <c r="AK27"/>
  <c r="AJ27"/>
  <c r="AH27"/>
  <c r="AG27"/>
  <c r="AF27"/>
  <c r="AE27"/>
  <c r="AD27"/>
  <c r="AC27"/>
  <c r="AB27"/>
  <c r="AA27"/>
  <c r="Z27"/>
  <c r="Y27"/>
  <c r="X27"/>
  <c r="W27"/>
  <c r="V27"/>
  <c r="U27"/>
  <c r="T27"/>
  <c r="S27"/>
  <c r="R27"/>
  <c r="Q27"/>
  <c r="P27"/>
  <c r="O27"/>
  <c r="N27"/>
  <c r="M27"/>
  <c r="L27"/>
  <c r="K27"/>
  <c r="J27"/>
  <c r="I27"/>
  <c r="H27"/>
  <c r="G27"/>
  <c r="F27"/>
  <c r="E27"/>
  <c r="D27"/>
  <c r="FR26"/>
  <c r="FQ26"/>
  <c r="FP26"/>
  <c r="FO26"/>
  <c r="FN26"/>
  <c r="FM26"/>
  <c r="FL26"/>
  <c r="FK26"/>
  <c r="FJ26"/>
  <c r="FI26"/>
  <c r="FH26"/>
  <c r="FG26"/>
  <c r="FF26"/>
  <c r="FE26"/>
  <c r="FD26"/>
  <c r="FC26"/>
  <c r="FB26"/>
  <c r="FA26"/>
  <c r="EZ26"/>
  <c r="EY26"/>
  <c r="EX26"/>
  <c r="EW26"/>
  <c r="EV26"/>
  <c r="EU26"/>
  <c r="ET26"/>
  <c r="ES26"/>
  <c r="ER26"/>
  <c r="EQ26"/>
  <c r="EP26"/>
  <c r="EO26"/>
  <c r="EN26"/>
  <c r="EM26"/>
  <c r="EL26"/>
  <c r="EK26"/>
  <c r="EJ26"/>
  <c r="EI26"/>
  <c r="EH26"/>
  <c r="EG26"/>
  <c r="EF26"/>
  <c r="EE26"/>
  <c r="ED26"/>
  <c r="EC26"/>
  <c r="EB26"/>
  <c r="EA26"/>
  <c r="DZ26"/>
  <c r="DY26"/>
  <c r="DX26"/>
  <c r="DW26"/>
  <c r="DV26"/>
  <c r="DU26"/>
  <c r="DT26"/>
  <c r="DS26"/>
  <c r="DR26"/>
  <c r="DQ26"/>
  <c r="DO26"/>
  <c r="DN26"/>
  <c r="DM26"/>
  <c r="DL26"/>
  <c r="DK26"/>
  <c r="DJ26"/>
  <c r="DI26"/>
  <c r="DH26"/>
  <c r="DG26"/>
  <c r="DF26"/>
  <c r="DE26"/>
  <c r="DD26"/>
  <c r="DC26"/>
  <c r="DB26"/>
  <c r="DA26"/>
  <c r="CZ26"/>
  <c r="CY26"/>
  <c r="CX26"/>
  <c r="CW26"/>
  <c r="CV26"/>
  <c r="CU26"/>
  <c r="CT26"/>
  <c r="CR26"/>
  <c r="CQ26"/>
  <c r="CP26"/>
  <c r="CO26"/>
  <c r="CN26"/>
  <c r="CM26"/>
  <c r="CL26"/>
  <c r="CK26"/>
  <c r="CJ26"/>
  <c r="CI26"/>
  <c r="CH26"/>
  <c r="CG26"/>
  <c r="CF26"/>
  <c r="CE26"/>
  <c r="CD26"/>
  <c r="CC26"/>
  <c r="CB26"/>
  <c r="CA26"/>
  <c r="BZ26"/>
  <c r="BX26"/>
  <c r="BW26"/>
  <c r="BV26"/>
  <c r="BU26"/>
  <c r="BT26"/>
  <c r="BS26"/>
  <c r="BR26"/>
  <c r="BQ26"/>
  <c r="BP26"/>
  <c r="BO26"/>
  <c r="BN26"/>
  <c r="BM26"/>
  <c r="BL26"/>
  <c r="BK26"/>
  <c r="BI26"/>
  <c r="BH26"/>
  <c r="BG26"/>
  <c r="BF26"/>
  <c r="BE26"/>
  <c r="BD26"/>
  <c r="BC26"/>
  <c r="BB26"/>
  <c r="BA26"/>
  <c r="AY26"/>
  <c r="AX26"/>
  <c r="AW26"/>
  <c r="AV26"/>
  <c r="AU26"/>
  <c r="AT26"/>
  <c r="AS26"/>
  <c r="AR26"/>
  <c r="AQ26"/>
  <c r="AP26"/>
  <c r="AO26"/>
  <c r="AN26"/>
  <c r="AM26"/>
  <c r="AL26"/>
  <c r="AK26"/>
  <c r="AJ26"/>
  <c r="AH26"/>
  <c r="AG26"/>
  <c r="AF26"/>
  <c r="AE26"/>
  <c r="AD26"/>
  <c r="AC26"/>
  <c r="AB26"/>
  <c r="AA26"/>
  <c r="Z26"/>
  <c r="Y26"/>
  <c r="X26"/>
  <c r="W26"/>
  <c r="V26"/>
  <c r="U26"/>
  <c r="T26"/>
  <c r="S26"/>
  <c r="R26"/>
  <c r="Q26"/>
  <c r="P26"/>
  <c r="O26"/>
  <c r="N26"/>
  <c r="M26"/>
  <c r="L26"/>
  <c r="K26"/>
  <c r="J26"/>
  <c r="I26"/>
  <c r="H26"/>
  <c r="G26"/>
  <c r="F26"/>
  <c r="E26"/>
  <c r="D26"/>
  <c r="FR25"/>
  <c r="FQ25"/>
  <c r="FP25"/>
  <c r="FO25"/>
  <c r="FN25"/>
  <c r="FM25"/>
  <c r="FL25"/>
  <c r="FK25"/>
  <c r="FJ25"/>
  <c r="FI25"/>
  <c r="FH25"/>
  <c r="FG25"/>
  <c r="FF25"/>
  <c r="FE25"/>
  <c r="FD25"/>
  <c r="FC25"/>
  <c r="FB25"/>
  <c r="FA25"/>
  <c r="EZ25"/>
  <c r="EY25"/>
  <c r="EX25"/>
  <c r="EW25"/>
  <c r="EV25"/>
  <c r="EU25"/>
  <c r="ET25"/>
  <c r="ES25"/>
  <c r="ER25"/>
  <c r="EQ25"/>
  <c r="EP25"/>
  <c r="EO25"/>
  <c r="EN25"/>
  <c r="EM25"/>
  <c r="EL25"/>
  <c r="EK25"/>
  <c r="EJ25"/>
  <c r="EI25"/>
  <c r="EH25"/>
  <c r="EG25"/>
  <c r="EF25"/>
  <c r="EE25"/>
  <c r="ED25"/>
  <c r="EC25"/>
  <c r="EB25"/>
  <c r="EA25"/>
  <c r="DZ25"/>
  <c r="DY25"/>
  <c r="DX25"/>
  <c r="DW25"/>
  <c r="DV25"/>
  <c r="DU25"/>
  <c r="DT25"/>
  <c r="DS25"/>
  <c r="DR25"/>
  <c r="DQ25"/>
  <c r="DO25"/>
  <c r="DN25"/>
  <c r="DM25"/>
  <c r="DL25"/>
  <c r="DK25"/>
  <c r="DJ25"/>
  <c r="DI25"/>
  <c r="DH25"/>
  <c r="DG25"/>
  <c r="DF25"/>
  <c r="DE25"/>
  <c r="DD25"/>
  <c r="DC25"/>
  <c r="DB25"/>
  <c r="DA25"/>
  <c r="CZ25"/>
  <c r="CY25"/>
  <c r="CX25"/>
  <c r="CW25"/>
  <c r="CV25"/>
  <c r="CU25"/>
  <c r="CT25"/>
  <c r="CR25"/>
  <c r="CQ25"/>
  <c r="CP25"/>
  <c r="CO25"/>
  <c r="CN25"/>
  <c r="CM25"/>
  <c r="CL25"/>
  <c r="CK25"/>
  <c r="CJ25"/>
  <c r="CI25"/>
  <c r="CH25"/>
  <c r="CG25"/>
  <c r="CF25"/>
  <c r="CE25"/>
  <c r="CD25"/>
  <c r="CC25"/>
  <c r="CB25"/>
  <c r="CA25"/>
  <c r="BZ25"/>
  <c r="BX25"/>
  <c r="BW25"/>
  <c r="BV25"/>
  <c r="BU25"/>
  <c r="BT25"/>
  <c r="BS25"/>
  <c r="BR25"/>
  <c r="BQ25"/>
  <c r="BP25"/>
  <c r="BO25"/>
  <c r="BN25"/>
  <c r="BM25"/>
  <c r="BL25"/>
  <c r="BK25"/>
  <c r="BI25"/>
  <c r="BH25"/>
  <c r="BG25"/>
  <c r="BF25"/>
  <c r="BE25"/>
  <c r="BD25"/>
  <c r="BC25"/>
  <c r="BB25"/>
  <c r="BA25"/>
  <c r="AY25"/>
  <c r="AX25"/>
  <c r="AW25"/>
  <c r="AV25"/>
  <c r="AU25"/>
  <c r="AT25"/>
  <c r="AS25"/>
  <c r="AR25"/>
  <c r="AQ25"/>
  <c r="AP25"/>
  <c r="AO25"/>
  <c r="AN25"/>
  <c r="AM25"/>
  <c r="AL25"/>
  <c r="AK25"/>
  <c r="AJ25"/>
  <c r="AH25"/>
  <c r="AG25"/>
  <c r="AF25"/>
  <c r="AE25"/>
  <c r="AD25"/>
  <c r="AC25"/>
  <c r="AB25"/>
  <c r="AA25"/>
  <c r="Z25"/>
  <c r="Y25"/>
  <c r="X25"/>
  <c r="W25"/>
  <c r="V25"/>
  <c r="U25"/>
  <c r="T25"/>
  <c r="S25"/>
  <c r="R25"/>
  <c r="Q25"/>
  <c r="P25"/>
  <c r="O25"/>
  <c r="N25"/>
  <c r="M25"/>
  <c r="L25"/>
  <c r="K25"/>
  <c r="J25"/>
  <c r="I25"/>
  <c r="H25"/>
  <c r="G25"/>
  <c r="F25"/>
  <c r="E25"/>
  <c r="D25"/>
  <c r="FR24"/>
  <c r="FQ24"/>
  <c r="FP24"/>
  <c r="FO24"/>
  <c r="FN24"/>
  <c r="FM24"/>
  <c r="FL24"/>
  <c r="FK24"/>
  <c r="FJ24"/>
  <c r="FI24"/>
  <c r="FH24"/>
  <c r="FG24"/>
  <c r="FF24"/>
  <c r="FE24"/>
  <c r="FD24"/>
  <c r="FC24"/>
  <c r="FB24"/>
  <c r="FA24"/>
  <c r="EZ24"/>
  <c r="EY24"/>
  <c r="EX24"/>
  <c r="EW24"/>
  <c r="EV24"/>
  <c r="EU24"/>
  <c r="ET24"/>
  <c r="ES24"/>
  <c r="ER24"/>
  <c r="EQ24"/>
  <c r="EP24"/>
  <c r="EO24"/>
  <c r="EN24"/>
  <c r="EM24"/>
  <c r="EL24"/>
  <c r="EK24"/>
  <c r="EJ24"/>
  <c r="EI24"/>
  <c r="EH24"/>
  <c r="EG24"/>
  <c r="EF24"/>
  <c r="EE24"/>
  <c r="ED24"/>
  <c r="EC24"/>
  <c r="EB24"/>
  <c r="EA24"/>
  <c r="DZ24"/>
  <c r="DY24"/>
  <c r="DX24"/>
  <c r="DW24"/>
  <c r="DV24"/>
  <c r="DU24"/>
  <c r="DT24"/>
  <c r="DS24"/>
  <c r="DR24"/>
  <c r="DQ24"/>
  <c r="DO24"/>
  <c r="DN24"/>
  <c r="DM24"/>
  <c r="DL24"/>
  <c r="DK24"/>
  <c r="DJ24"/>
  <c r="DI24"/>
  <c r="DH24"/>
  <c r="DG24"/>
  <c r="DF24"/>
  <c r="DE24"/>
  <c r="DD24"/>
  <c r="DC24"/>
  <c r="DB24"/>
  <c r="DA24"/>
  <c r="CZ24"/>
  <c r="CY24"/>
  <c r="CX24"/>
  <c r="CW24"/>
  <c r="CV24"/>
  <c r="CU24"/>
  <c r="CT24"/>
  <c r="CR24"/>
  <c r="CQ24"/>
  <c r="CP24"/>
  <c r="CO24"/>
  <c r="CN24"/>
  <c r="CM24"/>
  <c r="CL24"/>
  <c r="CK24"/>
  <c r="CJ24"/>
  <c r="CI24"/>
  <c r="CH24"/>
  <c r="CG24"/>
  <c r="CF24"/>
  <c r="CE24"/>
  <c r="CD24"/>
  <c r="CC24"/>
  <c r="CB24"/>
  <c r="CA24"/>
  <c r="BZ24"/>
  <c r="BX24"/>
  <c r="BW24"/>
  <c r="BV24"/>
  <c r="BU24"/>
  <c r="BT24"/>
  <c r="BS24"/>
  <c r="BR24"/>
  <c r="BQ24"/>
  <c r="BP24"/>
  <c r="BO24"/>
  <c r="BN24"/>
  <c r="BM24"/>
  <c r="BL24"/>
  <c r="BK24"/>
  <c r="BI24"/>
  <c r="BH24"/>
  <c r="BG24"/>
  <c r="BF24"/>
  <c r="BE24"/>
  <c r="BD24"/>
  <c r="BC24"/>
  <c r="BB24"/>
  <c r="BA24"/>
  <c r="AY24"/>
  <c r="AX24"/>
  <c r="AW24"/>
  <c r="AV24"/>
  <c r="AU24"/>
  <c r="AT24"/>
  <c r="AS24"/>
  <c r="AR24"/>
  <c r="AQ24"/>
  <c r="AP24"/>
  <c r="AO24"/>
  <c r="AN24"/>
  <c r="AM24"/>
  <c r="AL24"/>
  <c r="AK24"/>
  <c r="AJ24"/>
  <c r="AH24"/>
  <c r="AG24"/>
  <c r="AF24"/>
  <c r="AE24"/>
  <c r="AD24"/>
  <c r="AC24"/>
  <c r="AB24"/>
  <c r="AA24"/>
  <c r="Z24"/>
  <c r="Y24"/>
  <c r="X24"/>
  <c r="W24"/>
  <c r="V24"/>
  <c r="U24"/>
  <c r="T24"/>
  <c r="S24"/>
  <c r="R24"/>
  <c r="Q24"/>
  <c r="P24"/>
  <c r="O24"/>
  <c r="N24"/>
  <c r="M24"/>
  <c r="L24"/>
  <c r="K24"/>
  <c r="J24"/>
  <c r="I24"/>
  <c r="H24"/>
  <c r="G24"/>
  <c r="F24"/>
  <c r="E24"/>
  <c r="D24"/>
  <c r="FR23"/>
  <c r="FQ23"/>
  <c r="FP23"/>
  <c r="FO23"/>
  <c r="FN23"/>
  <c r="FM23"/>
  <c r="FL23"/>
  <c r="FK23"/>
  <c r="FJ23"/>
  <c r="FI23"/>
  <c r="FH23"/>
  <c r="FG23"/>
  <c r="FF23"/>
  <c r="FE23"/>
  <c r="FD23"/>
  <c r="FC23"/>
  <c r="FB23"/>
  <c r="FA23"/>
  <c r="EZ23"/>
  <c r="EY23"/>
  <c r="EX23"/>
  <c r="EW23"/>
  <c r="EV23"/>
  <c r="EU23"/>
  <c r="ET23"/>
  <c r="ES23"/>
  <c r="ER23"/>
  <c r="EQ23"/>
  <c r="EP23"/>
  <c r="EO23"/>
  <c r="EN23"/>
  <c r="EM23"/>
  <c r="EL23"/>
  <c r="EK23"/>
  <c r="EJ23"/>
  <c r="EI23"/>
  <c r="EH23"/>
  <c r="EG23"/>
  <c r="EF23"/>
  <c r="EE23"/>
  <c r="ED23"/>
  <c r="EC23"/>
  <c r="EB23"/>
  <c r="EA23"/>
  <c r="DZ23"/>
  <c r="DY23"/>
  <c r="DX23"/>
  <c r="DW23"/>
  <c r="DV23"/>
  <c r="DU23"/>
  <c r="DT23"/>
  <c r="DS23"/>
  <c r="DR23"/>
  <c r="DQ23"/>
  <c r="DO23"/>
  <c r="DN23"/>
  <c r="DM23"/>
  <c r="DL23"/>
  <c r="DK23"/>
  <c r="DJ23"/>
  <c r="DI23"/>
  <c r="DH23"/>
  <c r="DG23"/>
  <c r="DF23"/>
  <c r="DE23"/>
  <c r="DD23"/>
  <c r="DC23"/>
  <c r="DB23"/>
  <c r="DA23"/>
  <c r="CZ23"/>
  <c r="CY23"/>
  <c r="CX23"/>
  <c r="CW23"/>
  <c r="CV23"/>
  <c r="CU23"/>
  <c r="CT23"/>
  <c r="CR23"/>
  <c r="CQ23"/>
  <c r="CP23"/>
  <c r="CO23"/>
  <c r="CN23"/>
  <c r="CM23"/>
  <c r="CL23"/>
  <c r="CK23"/>
  <c r="CJ23"/>
  <c r="CI23"/>
  <c r="CH23"/>
  <c r="CG23"/>
  <c r="CF23"/>
  <c r="CE23"/>
  <c r="CD23"/>
  <c r="CC23"/>
  <c r="CB23"/>
  <c r="CA23"/>
  <c r="BZ23"/>
  <c r="BX23"/>
  <c r="BW23"/>
  <c r="BV23"/>
  <c r="BU23"/>
  <c r="BT23"/>
  <c r="BS23"/>
  <c r="BR23"/>
  <c r="BQ23"/>
  <c r="BP23"/>
  <c r="BO23"/>
  <c r="BN23"/>
  <c r="BM23"/>
  <c r="BL23"/>
  <c r="BK23"/>
  <c r="BI23"/>
  <c r="BH23"/>
  <c r="BG23"/>
  <c r="BF23"/>
  <c r="BE23"/>
  <c r="BD23"/>
  <c r="BC23"/>
  <c r="BB23"/>
  <c r="BA23"/>
  <c r="AY23"/>
  <c r="AX23"/>
  <c r="AW23"/>
  <c r="AV23"/>
  <c r="AU23"/>
  <c r="AT23"/>
  <c r="AS23"/>
  <c r="AR23"/>
  <c r="AQ23"/>
  <c r="AP23"/>
  <c r="AO23"/>
  <c r="AN23"/>
  <c r="AM23"/>
  <c r="AL23"/>
  <c r="AK23"/>
  <c r="AJ23"/>
  <c r="AH23"/>
  <c r="AG23"/>
  <c r="AF23"/>
  <c r="AE23"/>
  <c r="AD23"/>
  <c r="AC23"/>
  <c r="AB23"/>
  <c r="AA23"/>
  <c r="Z23"/>
  <c r="Y23"/>
  <c r="X23"/>
  <c r="W23"/>
  <c r="V23"/>
  <c r="U23"/>
  <c r="T23"/>
  <c r="S23"/>
  <c r="R23"/>
  <c r="Q23"/>
  <c r="P23"/>
  <c r="O23"/>
  <c r="N23"/>
  <c r="M23"/>
  <c r="L23"/>
  <c r="K23"/>
  <c r="J23"/>
  <c r="I23"/>
  <c r="H23"/>
  <c r="G23"/>
  <c r="F23"/>
  <c r="E23"/>
  <c r="D23"/>
  <c r="FR22"/>
  <c r="FQ22"/>
  <c r="FP22"/>
  <c r="FO22"/>
  <c r="FN22"/>
  <c r="FM22"/>
  <c r="FL22"/>
  <c r="FK22"/>
  <c r="FJ22"/>
  <c r="FI22"/>
  <c r="FH22"/>
  <c r="FG22"/>
  <c r="FF22"/>
  <c r="FE22"/>
  <c r="FD22"/>
  <c r="FC22"/>
  <c r="FB22"/>
  <c r="FA22"/>
  <c r="EZ22"/>
  <c r="EY22"/>
  <c r="EX22"/>
  <c r="EW22"/>
  <c r="EV22"/>
  <c r="EU22"/>
  <c r="ET22"/>
  <c r="ES22"/>
  <c r="ER22"/>
  <c r="EQ22"/>
  <c r="EP22"/>
  <c r="EO22"/>
  <c r="EN22"/>
  <c r="EM22"/>
  <c r="EL22"/>
  <c r="EK22"/>
  <c r="EJ22"/>
  <c r="EI22"/>
  <c r="EH22"/>
  <c r="EG22"/>
  <c r="EF22"/>
  <c r="EE22"/>
  <c r="ED22"/>
  <c r="EC22"/>
  <c r="EB22"/>
  <c r="EA22"/>
  <c r="DZ22"/>
  <c r="DY22"/>
  <c r="DX22"/>
  <c r="DW22"/>
  <c r="DV22"/>
  <c r="DU22"/>
  <c r="DT22"/>
  <c r="DS22"/>
  <c r="DR22"/>
  <c r="DQ22"/>
  <c r="DO22"/>
  <c r="DN22"/>
  <c r="DM22"/>
  <c r="DL22"/>
  <c r="DK22"/>
  <c r="DJ22"/>
  <c r="DI22"/>
  <c r="DH22"/>
  <c r="DG22"/>
  <c r="DF22"/>
  <c r="DE22"/>
  <c r="DD22"/>
  <c r="DC22"/>
  <c r="DB22"/>
  <c r="DA22"/>
  <c r="CZ22"/>
  <c r="CY22"/>
  <c r="CX22"/>
  <c r="CW22"/>
  <c r="CV22"/>
  <c r="CU22"/>
  <c r="CT22"/>
  <c r="CR22"/>
  <c r="CQ22"/>
  <c r="CP22"/>
  <c r="CO22"/>
  <c r="CN22"/>
  <c r="CM22"/>
  <c r="CL22"/>
  <c r="CK22"/>
  <c r="CJ22"/>
  <c r="CI22"/>
  <c r="CH22"/>
  <c r="CG22"/>
  <c r="CF22"/>
  <c r="CE22"/>
  <c r="CD22"/>
  <c r="CC22"/>
  <c r="CB22"/>
  <c r="CA22"/>
  <c r="BZ22"/>
  <c r="BX22"/>
  <c r="BW22"/>
  <c r="BV22"/>
  <c r="BU22"/>
  <c r="BT22"/>
  <c r="BS22"/>
  <c r="BR22"/>
  <c r="BQ22"/>
  <c r="BP22"/>
  <c r="BO22"/>
  <c r="BN22"/>
  <c r="BM22"/>
  <c r="BL22"/>
  <c r="BK22"/>
  <c r="BI22"/>
  <c r="BH22"/>
  <c r="BG22"/>
  <c r="BF22"/>
  <c r="BE22"/>
  <c r="BD22"/>
  <c r="BC22"/>
  <c r="BB22"/>
  <c r="BA22"/>
  <c r="AY22"/>
  <c r="AX22"/>
  <c r="AW22"/>
  <c r="AV22"/>
  <c r="AU22"/>
  <c r="AT22"/>
  <c r="AS22"/>
  <c r="AR22"/>
  <c r="AQ22"/>
  <c r="AP22"/>
  <c r="AO22"/>
  <c r="AN22"/>
  <c r="AM22"/>
  <c r="AL22"/>
  <c r="AK22"/>
  <c r="AJ22"/>
  <c r="AH22"/>
  <c r="AG22"/>
  <c r="AF22"/>
  <c r="AE22"/>
  <c r="AD22"/>
  <c r="AC22"/>
  <c r="AB22"/>
  <c r="AA22"/>
  <c r="Z22"/>
  <c r="Y22"/>
  <c r="X22"/>
  <c r="W22"/>
  <c r="V22"/>
  <c r="U22"/>
  <c r="T22"/>
  <c r="S22"/>
  <c r="R22"/>
  <c r="Q22"/>
  <c r="P22"/>
  <c r="O22"/>
  <c r="N22"/>
  <c r="M22"/>
  <c r="L22"/>
  <c r="K22"/>
  <c r="J22"/>
  <c r="I22"/>
  <c r="H22"/>
  <c r="G22"/>
  <c r="F22"/>
  <c r="E22"/>
  <c r="D22"/>
  <c r="FR21"/>
  <c r="FQ21"/>
  <c r="FP21"/>
  <c r="FO21"/>
  <c r="FN21"/>
  <c r="FM21"/>
  <c r="FL21"/>
  <c r="FK21"/>
  <c r="FJ21"/>
  <c r="FI21"/>
  <c r="FH21"/>
  <c r="FG21"/>
  <c r="FF21"/>
  <c r="FE21"/>
  <c r="FD21"/>
  <c r="FC21"/>
  <c r="FB21"/>
  <c r="FA21"/>
  <c r="EZ21"/>
  <c r="EY21"/>
  <c r="EX21"/>
  <c r="EW21"/>
  <c r="EV21"/>
  <c r="EU21"/>
  <c r="ET21"/>
  <c r="ES21"/>
  <c r="ER21"/>
  <c r="EQ21"/>
  <c r="EP21"/>
  <c r="EO21"/>
  <c r="EN21"/>
  <c r="EM21"/>
  <c r="EL21"/>
  <c r="EK21"/>
  <c r="EJ21"/>
  <c r="EI21"/>
  <c r="EH21"/>
  <c r="EG21"/>
  <c r="EF21"/>
  <c r="EE21"/>
  <c r="ED21"/>
  <c r="EC21"/>
  <c r="EB21"/>
  <c r="EA21"/>
  <c r="DZ21"/>
  <c r="DY21"/>
  <c r="DX21"/>
  <c r="DW21"/>
  <c r="DV21"/>
  <c r="DU21"/>
  <c r="DT21"/>
  <c r="DS21"/>
  <c r="DR21"/>
  <c r="DQ21"/>
  <c r="DO21"/>
  <c r="DN21"/>
  <c r="DM21"/>
  <c r="DL21"/>
  <c r="DK21"/>
  <c r="DJ21"/>
  <c r="DI21"/>
  <c r="DH21"/>
  <c r="DG21"/>
  <c r="DF21"/>
  <c r="DE21"/>
  <c r="DD21"/>
  <c r="DC21"/>
  <c r="DB21"/>
  <c r="DA21"/>
  <c r="CZ21"/>
  <c r="CY21"/>
  <c r="CX21"/>
  <c r="CW21"/>
  <c r="CV21"/>
  <c r="CU21"/>
  <c r="CT21"/>
  <c r="CR21"/>
  <c r="CQ21"/>
  <c r="CP21"/>
  <c r="CO21"/>
  <c r="CN21"/>
  <c r="CM21"/>
  <c r="CL21"/>
  <c r="CK21"/>
  <c r="CJ21"/>
  <c r="CI21"/>
  <c r="CH21"/>
  <c r="CG21"/>
  <c r="CF21"/>
  <c r="CE21"/>
  <c r="CD21"/>
  <c r="CC21"/>
  <c r="CB21"/>
  <c r="CA21"/>
  <c r="BZ21"/>
  <c r="BX21"/>
  <c r="BW21"/>
  <c r="BV21"/>
  <c r="BU21"/>
  <c r="BT21"/>
  <c r="BS21"/>
  <c r="BR21"/>
  <c r="BQ21"/>
  <c r="BP21"/>
  <c r="BO21"/>
  <c r="BN21"/>
  <c r="BM21"/>
  <c r="BL21"/>
  <c r="BK21"/>
  <c r="BI21"/>
  <c r="BH21"/>
  <c r="BG21"/>
  <c r="BF21"/>
  <c r="BE21"/>
  <c r="BD21"/>
  <c r="BC21"/>
  <c r="BB21"/>
  <c r="BA21"/>
  <c r="AY21"/>
  <c r="AX21"/>
  <c r="AW21"/>
  <c r="AV21"/>
  <c r="AU21"/>
  <c r="AT21"/>
  <c r="AS21"/>
  <c r="AR21"/>
  <c r="AQ21"/>
  <c r="AP21"/>
  <c r="AO21"/>
  <c r="AN21"/>
  <c r="AM21"/>
  <c r="AL21"/>
  <c r="AK21"/>
  <c r="AJ21"/>
  <c r="AH21"/>
  <c r="AG21"/>
  <c r="AF21"/>
  <c r="AE21"/>
  <c r="AD21"/>
  <c r="AC21"/>
  <c r="AB21"/>
  <c r="AA21"/>
  <c r="Z21"/>
  <c r="Y21"/>
  <c r="X21"/>
  <c r="W21"/>
  <c r="V21"/>
  <c r="U21"/>
  <c r="T21"/>
  <c r="S21"/>
  <c r="R21"/>
  <c r="Q21"/>
  <c r="P21"/>
  <c r="O21"/>
  <c r="N21"/>
  <c r="M21"/>
  <c r="L21"/>
  <c r="K21"/>
  <c r="J21"/>
  <c r="I21"/>
  <c r="H21"/>
  <c r="G21"/>
  <c r="F21"/>
  <c r="E21"/>
  <c r="D21"/>
  <c r="FR20"/>
  <c r="FQ20"/>
  <c r="FP20"/>
  <c r="FO20"/>
  <c r="FN20"/>
  <c r="FM20"/>
  <c r="FL20"/>
  <c r="FK20"/>
  <c r="FJ20"/>
  <c r="FI20"/>
  <c r="FH20"/>
  <c r="FG20"/>
  <c r="FF20"/>
  <c r="FE20"/>
  <c r="FD20"/>
  <c r="FC20"/>
  <c r="FB20"/>
  <c r="FA20"/>
  <c r="EZ20"/>
  <c r="EY20"/>
  <c r="EX20"/>
  <c r="EW20"/>
  <c r="EV20"/>
  <c r="EU20"/>
  <c r="ET20"/>
  <c r="ES20"/>
  <c r="ER20"/>
  <c r="EQ20"/>
  <c r="EP20"/>
  <c r="EO20"/>
  <c r="EN20"/>
  <c r="EM20"/>
  <c r="EL20"/>
  <c r="EK20"/>
  <c r="EJ20"/>
  <c r="EI20"/>
  <c r="EH20"/>
  <c r="EG20"/>
  <c r="EF20"/>
  <c r="EE20"/>
  <c r="ED20"/>
  <c r="EC20"/>
  <c r="EB20"/>
  <c r="EA20"/>
  <c r="DZ20"/>
  <c r="DY20"/>
  <c r="DX20"/>
  <c r="DW20"/>
  <c r="DV20"/>
  <c r="DU20"/>
  <c r="DT20"/>
  <c r="DS20"/>
  <c r="DR20"/>
  <c r="DQ20"/>
  <c r="DO20"/>
  <c r="DN20"/>
  <c r="DM20"/>
  <c r="DL20"/>
  <c r="DK20"/>
  <c r="DJ20"/>
  <c r="DI20"/>
  <c r="DH20"/>
  <c r="DG20"/>
  <c r="DF20"/>
  <c r="DE20"/>
  <c r="DD20"/>
  <c r="DC20"/>
  <c r="DB20"/>
  <c r="DA20"/>
  <c r="CZ20"/>
  <c r="CY20"/>
  <c r="CX20"/>
  <c r="CW20"/>
  <c r="CV20"/>
  <c r="CU20"/>
  <c r="CT20"/>
  <c r="CR20"/>
  <c r="CQ20"/>
  <c r="CP20"/>
  <c r="CO20"/>
  <c r="CN20"/>
  <c r="CM20"/>
  <c r="CL20"/>
  <c r="CK20"/>
  <c r="CJ20"/>
  <c r="CI20"/>
  <c r="CH20"/>
  <c r="CG20"/>
  <c r="CF20"/>
  <c r="CE20"/>
  <c r="CD20"/>
  <c r="CC20"/>
  <c r="CB20"/>
  <c r="CA20"/>
  <c r="BZ20"/>
  <c r="BX20"/>
  <c r="BW20"/>
  <c r="BV20"/>
  <c r="BU20"/>
  <c r="BT20"/>
  <c r="BS20"/>
  <c r="BR20"/>
  <c r="BQ20"/>
  <c r="BP20"/>
  <c r="BO20"/>
  <c r="BN20"/>
  <c r="BM20"/>
  <c r="BL20"/>
  <c r="BK20"/>
  <c r="BI20"/>
  <c r="BH20"/>
  <c r="BG20"/>
  <c r="BF20"/>
  <c r="BE20"/>
  <c r="BD20"/>
  <c r="BC20"/>
  <c r="BB20"/>
  <c r="BA20"/>
  <c r="AY20"/>
  <c r="AX20"/>
  <c r="AW20"/>
  <c r="AV20"/>
  <c r="AU20"/>
  <c r="AT20"/>
  <c r="AS20"/>
  <c r="AR20"/>
  <c r="AQ20"/>
  <c r="AP20"/>
  <c r="AO20"/>
  <c r="AN20"/>
  <c r="AM20"/>
  <c r="AL20"/>
  <c r="AK20"/>
  <c r="AJ20"/>
  <c r="AH20"/>
  <c r="AG20"/>
  <c r="AF20"/>
  <c r="AE20"/>
  <c r="AD20"/>
  <c r="AC20"/>
  <c r="AB20"/>
  <c r="AA20"/>
  <c r="Z20"/>
  <c r="Y20"/>
  <c r="X20"/>
  <c r="W20"/>
  <c r="V20"/>
  <c r="U20"/>
  <c r="T20"/>
  <c r="S20"/>
  <c r="R20"/>
  <c r="Q20"/>
  <c r="P20"/>
  <c r="O20"/>
  <c r="N20"/>
  <c r="M20"/>
  <c r="L20"/>
  <c r="K20"/>
  <c r="J20"/>
  <c r="I20"/>
  <c r="H20"/>
  <c r="G20"/>
  <c r="F20"/>
  <c r="E20"/>
  <c r="D20"/>
  <c r="FR19"/>
  <c r="FQ19"/>
  <c r="FP19"/>
  <c r="FO19"/>
  <c r="FN19"/>
  <c r="FM19"/>
  <c r="FL19"/>
  <c r="FK19"/>
  <c r="FJ19"/>
  <c r="FI19"/>
  <c r="FH19"/>
  <c r="FG19"/>
  <c r="FF19"/>
  <c r="FE19"/>
  <c r="FD19"/>
  <c r="FC19"/>
  <c r="FB19"/>
  <c r="FA19"/>
  <c r="EZ19"/>
  <c r="EY19"/>
  <c r="EX19"/>
  <c r="EW19"/>
  <c r="EV19"/>
  <c r="EU19"/>
  <c r="ET19"/>
  <c r="ES19"/>
  <c r="ER19"/>
  <c r="EQ19"/>
  <c r="EP19"/>
  <c r="EO19"/>
  <c r="EN19"/>
  <c r="EM19"/>
  <c r="EL19"/>
  <c r="EK19"/>
  <c r="EJ19"/>
  <c r="EI19"/>
  <c r="EH19"/>
  <c r="EG19"/>
  <c r="EF19"/>
  <c r="EE19"/>
  <c r="ED19"/>
  <c r="EC19"/>
  <c r="EB19"/>
  <c r="EA19"/>
  <c r="DZ19"/>
  <c r="DY19"/>
  <c r="DX19"/>
  <c r="DW19"/>
  <c r="DV19"/>
  <c r="DU19"/>
  <c r="DT19"/>
  <c r="DS19"/>
  <c r="DR19"/>
  <c r="DQ19"/>
  <c r="DO19"/>
  <c r="DN19"/>
  <c r="DM19"/>
  <c r="DL19"/>
  <c r="DK19"/>
  <c r="DJ19"/>
  <c r="DI19"/>
  <c r="DH19"/>
  <c r="DG19"/>
  <c r="DF19"/>
  <c r="DE19"/>
  <c r="DD19"/>
  <c r="DC19"/>
  <c r="DB19"/>
  <c r="DA19"/>
  <c r="CZ19"/>
  <c r="CY19"/>
  <c r="CX19"/>
  <c r="CW19"/>
  <c r="CV19"/>
  <c r="CU19"/>
  <c r="CT19"/>
  <c r="CR19"/>
  <c r="CQ19"/>
  <c r="CP19"/>
  <c r="CO19"/>
  <c r="CN19"/>
  <c r="CM19"/>
  <c r="CL19"/>
  <c r="CK19"/>
  <c r="CJ19"/>
  <c r="CI19"/>
  <c r="CH19"/>
  <c r="CG19"/>
  <c r="CF19"/>
  <c r="CE19"/>
  <c r="CD19"/>
  <c r="CC19"/>
  <c r="CB19"/>
  <c r="CA19"/>
  <c r="BZ19"/>
  <c r="BX19"/>
  <c r="BW19"/>
  <c r="BV19"/>
  <c r="BU19"/>
  <c r="BT19"/>
  <c r="BS19"/>
  <c r="BR19"/>
  <c r="BQ19"/>
  <c r="BP19"/>
  <c r="BO19"/>
  <c r="BN19"/>
  <c r="BM19"/>
  <c r="BL19"/>
  <c r="BK19"/>
  <c r="BI19"/>
  <c r="BH19"/>
  <c r="BG19"/>
  <c r="BF19"/>
  <c r="BE19"/>
  <c r="BD19"/>
  <c r="BC19"/>
  <c r="BB19"/>
  <c r="BA19"/>
  <c r="AY19"/>
  <c r="AX19"/>
  <c r="AW19"/>
  <c r="AV19"/>
  <c r="AU19"/>
  <c r="AT19"/>
  <c r="AS19"/>
  <c r="AR19"/>
  <c r="AQ19"/>
  <c r="AP19"/>
  <c r="AO19"/>
  <c r="AN19"/>
  <c r="AM19"/>
  <c r="AL19"/>
  <c r="AK19"/>
  <c r="AJ19"/>
  <c r="AH19"/>
  <c r="AG19"/>
  <c r="AF19"/>
  <c r="AE19"/>
  <c r="AD19"/>
  <c r="AC19"/>
  <c r="AB19"/>
  <c r="AA19"/>
  <c r="Z19"/>
  <c r="Y19"/>
  <c r="X19"/>
  <c r="W19"/>
  <c r="V19"/>
  <c r="U19"/>
  <c r="T19"/>
  <c r="S19"/>
  <c r="R19"/>
  <c r="Q19"/>
  <c r="P19"/>
  <c r="O19"/>
  <c r="N19"/>
  <c r="M19"/>
  <c r="L19"/>
  <c r="K19"/>
  <c r="J19"/>
  <c r="I19"/>
  <c r="H19"/>
  <c r="G19"/>
  <c r="F19"/>
  <c r="E19"/>
  <c r="D19"/>
  <c r="FR18"/>
  <c r="FQ18"/>
  <c r="FP18"/>
  <c r="FO18"/>
  <c r="FN18"/>
  <c r="FM18"/>
  <c r="FL18"/>
  <c r="FK18"/>
  <c r="FJ18"/>
  <c r="FI18"/>
  <c r="FH18"/>
  <c r="FG18"/>
  <c r="FF18"/>
  <c r="FE18"/>
  <c r="FD18"/>
  <c r="FC18"/>
  <c r="FB18"/>
  <c r="FA18"/>
  <c r="EZ18"/>
  <c r="EY18"/>
  <c r="EX18"/>
  <c r="EW18"/>
  <c r="EV18"/>
  <c r="EU18"/>
  <c r="ET18"/>
  <c r="ES18"/>
  <c r="ER18"/>
  <c r="EQ18"/>
  <c r="EP18"/>
  <c r="EO18"/>
  <c r="EN18"/>
  <c r="EM18"/>
  <c r="EL18"/>
  <c r="EK18"/>
  <c r="EJ18"/>
  <c r="EI18"/>
  <c r="EH18"/>
  <c r="EG18"/>
  <c r="EF18"/>
  <c r="EE18"/>
  <c r="ED18"/>
  <c r="EC18"/>
  <c r="EB18"/>
  <c r="EA18"/>
  <c r="DZ18"/>
  <c r="DY18"/>
  <c r="DX18"/>
  <c r="DW18"/>
  <c r="DV18"/>
  <c r="DU18"/>
  <c r="DT18"/>
  <c r="DS18"/>
  <c r="DR18"/>
  <c r="DQ18"/>
  <c r="DO18"/>
  <c r="DN18"/>
  <c r="DM18"/>
  <c r="DL18"/>
  <c r="DK18"/>
  <c r="DJ18"/>
  <c r="DI18"/>
  <c r="DH18"/>
  <c r="DG18"/>
  <c r="DF18"/>
  <c r="DE18"/>
  <c r="DD18"/>
  <c r="DC18"/>
  <c r="DB18"/>
  <c r="DA18"/>
  <c r="CZ18"/>
  <c r="CY18"/>
  <c r="CX18"/>
  <c r="CW18"/>
  <c r="CV18"/>
  <c r="CU18"/>
  <c r="CT18"/>
  <c r="CR18"/>
  <c r="CQ18"/>
  <c r="CP18"/>
  <c r="CO18"/>
  <c r="CN18"/>
  <c r="CM18"/>
  <c r="CL18"/>
  <c r="CK18"/>
  <c r="CJ18"/>
  <c r="CI18"/>
  <c r="CH18"/>
  <c r="CG18"/>
  <c r="CF18"/>
  <c r="CE18"/>
  <c r="CD18"/>
  <c r="CC18"/>
  <c r="CB18"/>
  <c r="CA18"/>
  <c r="BZ18"/>
  <c r="BX18"/>
  <c r="BW18"/>
  <c r="BV18"/>
  <c r="BU18"/>
  <c r="BT18"/>
  <c r="BS18"/>
  <c r="BR18"/>
  <c r="BQ18"/>
  <c r="BP18"/>
  <c r="BO18"/>
  <c r="BN18"/>
  <c r="BM18"/>
  <c r="BL18"/>
  <c r="BK18"/>
  <c r="BI18"/>
  <c r="BH18"/>
  <c r="BG18"/>
  <c r="BF18"/>
  <c r="BE18"/>
  <c r="BD18"/>
  <c r="BC18"/>
  <c r="BB18"/>
  <c r="BA18"/>
  <c r="AY18"/>
  <c r="AX18"/>
  <c r="AW18"/>
  <c r="AV18"/>
  <c r="AU18"/>
  <c r="AT18"/>
  <c r="AS18"/>
  <c r="AR18"/>
  <c r="AQ18"/>
  <c r="AP18"/>
  <c r="AO18"/>
  <c r="AN18"/>
  <c r="AM18"/>
  <c r="AL18"/>
  <c r="AK18"/>
  <c r="AJ18"/>
  <c r="AH18"/>
  <c r="AG18"/>
  <c r="AF18"/>
  <c r="AE18"/>
  <c r="AD18"/>
  <c r="AC18"/>
  <c r="AB18"/>
  <c r="AA18"/>
  <c r="Z18"/>
  <c r="Y18"/>
  <c r="X18"/>
  <c r="W18"/>
  <c r="V18"/>
  <c r="U18"/>
  <c r="T18"/>
  <c r="S18"/>
  <c r="R18"/>
  <c r="Q18"/>
  <c r="P18"/>
  <c r="O18"/>
  <c r="N18"/>
  <c r="M18"/>
  <c r="L18"/>
  <c r="K18"/>
  <c r="J18"/>
  <c r="I18"/>
  <c r="H18"/>
  <c r="G18"/>
  <c r="F18"/>
  <c r="E18"/>
  <c r="D18"/>
  <c r="FR17"/>
  <c r="FQ17"/>
  <c r="FP17"/>
  <c r="FO17"/>
  <c r="FN17"/>
  <c r="FM17"/>
  <c r="FL17"/>
  <c r="FK17"/>
  <c r="FJ17"/>
  <c r="FI17"/>
  <c r="FH17"/>
  <c r="FG17"/>
  <c r="FF17"/>
  <c r="FE17"/>
  <c r="FD17"/>
  <c r="FC17"/>
  <c r="FB17"/>
  <c r="FA17"/>
  <c r="EZ17"/>
  <c r="EY17"/>
  <c r="EX17"/>
  <c r="EW17"/>
  <c r="EV17"/>
  <c r="EU17"/>
  <c r="ET17"/>
  <c r="ES17"/>
  <c r="ER17"/>
  <c r="EQ17"/>
  <c r="EP17"/>
  <c r="EO17"/>
  <c r="EN17"/>
  <c r="EM17"/>
  <c r="EL17"/>
  <c r="EK17"/>
  <c r="EJ17"/>
  <c r="EI17"/>
  <c r="EH17"/>
  <c r="EG17"/>
  <c r="EF17"/>
  <c r="EE17"/>
  <c r="ED17"/>
  <c r="EC17"/>
  <c r="EB17"/>
  <c r="EA17"/>
  <c r="DZ17"/>
  <c r="DY17"/>
  <c r="DX17"/>
  <c r="DW17"/>
  <c r="DV17"/>
  <c r="DU17"/>
  <c r="DT17"/>
  <c r="DS17"/>
  <c r="DR17"/>
  <c r="DQ17"/>
  <c r="DO17"/>
  <c r="DN17"/>
  <c r="DM17"/>
  <c r="DL17"/>
  <c r="DK17"/>
  <c r="DJ17"/>
  <c r="DI17"/>
  <c r="DH17"/>
  <c r="DG17"/>
  <c r="DF17"/>
  <c r="DE17"/>
  <c r="DD17"/>
  <c r="DC17"/>
  <c r="DB17"/>
  <c r="DA17"/>
  <c r="CZ17"/>
  <c r="CY17"/>
  <c r="CX17"/>
  <c r="CW17"/>
  <c r="CV17"/>
  <c r="CU17"/>
  <c r="CT17"/>
  <c r="CR17"/>
  <c r="CQ17"/>
  <c r="CP17"/>
  <c r="CO17"/>
  <c r="CN17"/>
  <c r="CM17"/>
  <c r="CL17"/>
  <c r="CK17"/>
  <c r="CJ17"/>
  <c r="CI17"/>
  <c r="CH17"/>
  <c r="CG17"/>
  <c r="CF17"/>
  <c r="CE17"/>
  <c r="CD17"/>
  <c r="CC17"/>
  <c r="CB17"/>
  <c r="CA17"/>
  <c r="BZ17"/>
  <c r="BX17"/>
  <c r="BW17"/>
  <c r="BV17"/>
  <c r="BU17"/>
  <c r="BT17"/>
  <c r="BS17"/>
  <c r="BR17"/>
  <c r="BQ17"/>
  <c r="BP17"/>
  <c r="BO17"/>
  <c r="BN17"/>
  <c r="BM17"/>
  <c r="BL17"/>
  <c r="BK17"/>
  <c r="BI17"/>
  <c r="BH17"/>
  <c r="BG17"/>
  <c r="BF17"/>
  <c r="BE17"/>
  <c r="BD17"/>
  <c r="BC17"/>
  <c r="BB17"/>
  <c r="BA17"/>
  <c r="AY17"/>
  <c r="AX17"/>
  <c r="AW17"/>
  <c r="AV17"/>
  <c r="AU17"/>
  <c r="AT17"/>
  <c r="AS17"/>
  <c r="AR17"/>
  <c r="AQ17"/>
  <c r="AP17"/>
  <c r="AO17"/>
  <c r="AN17"/>
  <c r="AM17"/>
  <c r="AL17"/>
  <c r="AK17"/>
  <c r="AJ17"/>
  <c r="AH17"/>
  <c r="AG17"/>
  <c r="AF17"/>
  <c r="AE17"/>
  <c r="AD17"/>
  <c r="AC17"/>
  <c r="AB17"/>
  <c r="AA17"/>
  <c r="Z17"/>
  <c r="Y17"/>
  <c r="X17"/>
  <c r="W17"/>
  <c r="V17"/>
  <c r="U17"/>
  <c r="T17"/>
  <c r="S17"/>
  <c r="R17"/>
  <c r="Q17"/>
  <c r="P17"/>
  <c r="O17"/>
  <c r="N17"/>
  <c r="M17"/>
  <c r="L17"/>
  <c r="K17"/>
  <c r="J17"/>
  <c r="I17"/>
  <c r="H17"/>
  <c r="G17"/>
  <c r="F17"/>
  <c r="E17"/>
  <c r="D17"/>
  <c r="FR16"/>
  <c r="FQ16"/>
  <c r="FP16"/>
  <c r="FO16"/>
  <c r="FN16"/>
  <c r="FM16"/>
  <c r="FL16"/>
  <c r="FK16"/>
  <c r="FJ16"/>
  <c r="FI16"/>
  <c r="FH16"/>
  <c r="FG16"/>
  <c r="FF16"/>
  <c r="FE16"/>
  <c r="FD16"/>
  <c r="FC16"/>
  <c r="FB16"/>
  <c r="FA16"/>
  <c r="EZ16"/>
  <c r="EY16"/>
  <c r="EX16"/>
  <c r="EW16"/>
  <c r="EV16"/>
  <c r="EU16"/>
  <c r="ET16"/>
  <c r="ES16"/>
  <c r="ER16"/>
  <c r="EQ16"/>
  <c r="EP16"/>
  <c r="EO16"/>
  <c r="EN16"/>
  <c r="EM16"/>
  <c r="EL16"/>
  <c r="EK16"/>
  <c r="EJ16"/>
  <c r="EI16"/>
  <c r="EH16"/>
  <c r="EG16"/>
  <c r="EF16"/>
  <c r="EE16"/>
  <c r="ED16"/>
  <c r="EC16"/>
  <c r="EB16"/>
  <c r="EA16"/>
  <c r="DZ16"/>
  <c r="DY16"/>
  <c r="DX16"/>
  <c r="DW16"/>
  <c r="DV16"/>
  <c r="DU16"/>
  <c r="DT16"/>
  <c r="DS16"/>
  <c r="DR16"/>
  <c r="DQ16"/>
  <c r="DO16"/>
  <c r="DN16"/>
  <c r="DM16"/>
  <c r="DL16"/>
  <c r="DK16"/>
  <c r="DJ16"/>
  <c r="DI16"/>
  <c r="DH16"/>
  <c r="DG16"/>
  <c r="DF16"/>
  <c r="DE16"/>
  <c r="DD16"/>
  <c r="DC16"/>
  <c r="DB16"/>
  <c r="DA16"/>
  <c r="CZ16"/>
  <c r="CY16"/>
  <c r="CX16"/>
  <c r="CW16"/>
  <c r="CV16"/>
  <c r="CU16"/>
  <c r="CT16"/>
  <c r="CR16"/>
  <c r="CQ16"/>
  <c r="CP16"/>
  <c r="CO16"/>
  <c r="CN16"/>
  <c r="CM16"/>
  <c r="CL16"/>
  <c r="CK16"/>
  <c r="CJ16"/>
  <c r="CI16"/>
  <c r="CH16"/>
  <c r="CG16"/>
  <c r="CF16"/>
  <c r="CE16"/>
  <c r="CD16"/>
  <c r="CC16"/>
  <c r="CB16"/>
  <c r="CA16"/>
  <c r="BZ16"/>
  <c r="BX16"/>
  <c r="BW16"/>
  <c r="BV16"/>
  <c r="BU16"/>
  <c r="BT16"/>
  <c r="BS16"/>
  <c r="BR16"/>
  <c r="BQ16"/>
  <c r="BP16"/>
  <c r="BO16"/>
  <c r="BN16"/>
  <c r="BM16"/>
  <c r="BL16"/>
  <c r="BK16"/>
  <c r="BI16"/>
  <c r="BH16"/>
  <c r="BG16"/>
  <c r="BF16"/>
  <c r="BE16"/>
  <c r="BD16"/>
  <c r="BC16"/>
  <c r="BB16"/>
  <c r="BA16"/>
  <c r="AY16"/>
  <c r="AX16"/>
  <c r="AW16"/>
  <c r="AV16"/>
  <c r="AU16"/>
  <c r="AT16"/>
  <c r="AS16"/>
  <c r="AR16"/>
  <c r="AQ16"/>
  <c r="AP16"/>
  <c r="AO16"/>
  <c r="AN16"/>
  <c r="AM16"/>
  <c r="AL16"/>
  <c r="AK16"/>
  <c r="AJ16"/>
  <c r="AH16"/>
  <c r="AG16"/>
  <c r="AF16"/>
  <c r="AE16"/>
  <c r="AD16"/>
  <c r="AC16"/>
  <c r="AB16"/>
  <c r="AA16"/>
  <c r="Z16"/>
  <c r="Y16"/>
  <c r="X16"/>
  <c r="W16"/>
  <c r="V16"/>
  <c r="U16"/>
  <c r="T16"/>
  <c r="S16"/>
  <c r="R16"/>
  <c r="Q16"/>
  <c r="P16"/>
  <c r="O16"/>
  <c r="N16"/>
  <c r="M16"/>
  <c r="L16"/>
  <c r="K16"/>
  <c r="J16"/>
  <c r="I16"/>
  <c r="H16"/>
  <c r="G16"/>
  <c r="F16"/>
  <c r="E16"/>
  <c r="D16"/>
  <c r="FR15"/>
  <c r="FQ15"/>
  <c r="FP15"/>
  <c r="FO15"/>
  <c r="FN15"/>
  <c r="FM15"/>
  <c r="FL15"/>
  <c r="FK15"/>
  <c r="FJ15"/>
  <c r="FI15"/>
  <c r="FH15"/>
  <c r="FG15"/>
  <c r="FF15"/>
  <c r="FE15"/>
  <c r="FD15"/>
  <c r="FC15"/>
  <c r="FB15"/>
  <c r="FA15"/>
  <c r="EZ15"/>
  <c r="EY15"/>
  <c r="EX15"/>
  <c r="EW15"/>
  <c r="EV15"/>
  <c r="EU15"/>
  <c r="ET15"/>
  <c r="ES15"/>
  <c r="ER15"/>
  <c r="EQ15"/>
  <c r="EP15"/>
  <c r="EO15"/>
  <c r="EN15"/>
  <c r="EM15"/>
  <c r="EL15"/>
  <c r="EK15"/>
  <c r="EJ15"/>
  <c r="EI15"/>
  <c r="EH15"/>
  <c r="EG15"/>
  <c r="EF15"/>
  <c r="EE15"/>
  <c r="ED15"/>
  <c r="EC15"/>
  <c r="EB15"/>
  <c r="EA15"/>
  <c r="DZ15"/>
  <c r="DY15"/>
  <c r="DX15"/>
  <c r="DW15"/>
  <c r="DV15"/>
  <c r="DU15"/>
  <c r="DT15"/>
  <c r="DS15"/>
  <c r="DR15"/>
  <c r="DQ15"/>
  <c r="DO15"/>
  <c r="DN15"/>
  <c r="DM15"/>
  <c r="DL15"/>
  <c r="DK15"/>
  <c r="DJ15"/>
  <c r="DI15"/>
  <c r="DH15"/>
  <c r="DG15"/>
  <c r="DF15"/>
  <c r="DE15"/>
  <c r="DD15"/>
  <c r="DC15"/>
  <c r="DB15"/>
  <c r="DA15"/>
  <c r="CZ15"/>
  <c r="CY15"/>
  <c r="CX15"/>
  <c r="CW15"/>
  <c r="CV15"/>
  <c r="CU15"/>
  <c r="CT15"/>
  <c r="CR15"/>
  <c r="CQ15"/>
  <c r="CP15"/>
  <c r="CO15"/>
  <c r="CN15"/>
  <c r="CM15"/>
  <c r="CL15"/>
  <c r="CK15"/>
  <c r="CJ15"/>
  <c r="CI15"/>
  <c r="CH15"/>
  <c r="CG15"/>
  <c r="CF15"/>
  <c r="CE15"/>
  <c r="CD15"/>
  <c r="CC15"/>
  <c r="CB15"/>
  <c r="CA15"/>
  <c r="BZ15"/>
  <c r="BX15"/>
  <c r="BW15"/>
  <c r="BV15"/>
  <c r="BU15"/>
  <c r="BT15"/>
  <c r="BS15"/>
  <c r="BR15"/>
  <c r="BQ15"/>
  <c r="BP15"/>
  <c r="BO15"/>
  <c r="BN15"/>
  <c r="BM15"/>
  <c r="BL15"/>
  <c r="BK15"/>
  <c r="BI15"/>
  <c r="BH15"/>
  <c r="BG15"/>
  <c r="BF15"/>
  <c r="BE15"/>
  <c r="BD15"/>
  <c r="BC15"/>
  <c r="BB15"/>
  <c r="BA15"/>
  <c r="AY15"/>
  <c r="AX15"/>
  <c r="AW15"/>
  <c r="AV15"/>
  <c r="AU15"/>
  <c r="AT15"/>
  <c r="AS15"/>
  <c r="AR15"/>
  <c r="AQ15"/>
  <c r="AP15"/>
  <c r="AO15"/>
  <c r="AN15"/>
  <c r="AM15"/>
  <c r="AL15"/>
  <c r="AK15"/>
  <c r="AJ15"/>
  <c r="AH15"/>
  <c r="AG15"/>
  <c r="AF15"/>
  <c r="AE15"/>
  <c r="AD15"/>
  <c r="AC15"/>
  <c r="AB15"/>
  <c r="AA15"/>
  <c r="Z15"/>
  <c r="Y15"/>
  <c r="X15"/>
  <c r="W15"/>
  <c r="V15"/>
  <c r="U15"/>
  <c r="T15"/>
  <c r="S15"/>
  <c r="R15"/>
  <c r="Q15"/>
  <c r="P15"/>
  <c r="O15"/>
  <c r="N15"/>
  <c r="M15"/>
  <c r="L15"/>
  <c r="K15"/>
  <c r="J15"/>
  <c r="I15"/>
  <c r="H15"/>
  <c r="G15"/>
  <c r="F15"/>
  <c r="E15"/>
  <c r="D15"/>
  <c r="FR14"/>
  <c r="FQ14"/>
  <c r="FP14"/>
  <c r="FO14"/>
  <c r="FN14"/>
  <c r="FM14"/>
  <c r="FL14"/>
  <c r="FK14"/>
  <c r="FJ14"/>
  <c r="FI14"/>
  <c r="FH14"/>
  <c r="FG14"/>
  <c r="FF14"/>
  <c r="FE14"/>
  <c r="FD14"/>
  <c r="FC14"/>
  <c r="FB14"/>
  <c r="FA14"/>
  <c r="EZ14"/>
  <c r="EY14"/>
  <c r="EX14"/>
  <c r="EW14"/>
  <c r="EV14"/>
  <c r="EU14"/>
  <c r="ET14"/>
  <c r="ES14"/>
  <c r="ER14"/>
  <c r="EQ14"/>
  <c r="EP14"/>
  <c r="EO14"/>
  <c r="EN14"/>
  <c r="EM14"/>
  <c r="EL14"/>
  <c r="EK14"/>
  <c r="EJ14"/>
  <c r="EI14"/>
  <c r="EH14"/>
  <c r="EG14"/>
  <c r="EF14"/>
  <c r="EE14"/>
  <c r="ED14"/>
  <c r="EC14"/>
  <c r="EB14"/>
  <c r="EA14"/>
  <c r="DZ14"/>
  <c r="DY14"/>
  <c r="DX14"/>
  <c r="DW14"/>
  <c r="DV14"/>
  <c r="DU14"/>
  <c r="DT14"/>
  <c r="DS14"/>
  <c r="DR14"/>
  <c r="DQ14"/>
  <c r="DO14"/>
  <c r="DN14"/>
  <c r="DM14"/>
  <c r="DL14"/>
  <c r="DK14"/>
  <c r="DJ14"/>
  <c r="DI14"/>
  <c r="DH14"/>
  <c r="DG14"/>
  <c r="DF14"/>
  <c r="DE14"/>
  <c r="DD14"/>
  <c r="DC14"/>
  <c r="DB14"/>
  <c r="DA14"/>
  <c r="CZ14"/>
  <c r="CY14"/>
  <c r="CX14"/>
  <c r="CW14"/>
  <c r="CV14"/>
  <c r="CU14"/>
  <c r="CT14"/>
  <c r="CR14"/>
  <c r="CQ14"/>
  <c r="CP14"/>
  <c r="CO14"/>
  <c r="CN14"/>
  <c r="CM14"/>
  <c r="CL14"/>
  <c r="CK14"/>
  <c r="CJ14"/>
  <c r="CI14"/>
  <c r="CH14"/>
  <c r="CG14"/>
  <c r="CF14"/>
  <c r="CE14"/>
  <c r="CD14"/>
  <c r="CC14"/>
  <c r="CB14"/>
  <c r="CA14"/>
  <c r="BZ14"/>
  <c r="BX14"/>
  <c r="BW14"/>
  <c r="BV14"/>
  <c r="BU14"/>
  <c r="BT14"/>
  <c r="BS14"/>
  <c r="BR14"/>
  <c r="BQ14"/>
  <c r="BP14"/>
  <c r="BO14"/>
  <c r="BN14"/>
  <c r="BM14"/>
  <c r="BL14"/>
  <c r="BK14"/>
  <c r="BI14"/>
  <c r="BH14"/>
  <c r="BG14"/>
  <c r="BF14"/>
  <c r="BE14"/>
  <c r="BD14"/>
  <c r="BC14"/>
  <c r="BB14"/>
  <c r="BA14"/>
  <c r="AY14"/>
  <c r="AX14"/>
  <c r="AW14"/>
  <c r="AV14"/>
  <c r="AU14"/>
  <c r="AT14"/>
  <c r="AS14"/>
  <c r="AR14"/>
  <c r="AQ14"/>
  <c r="AP14"/>
  <c r="AO14"/>
  <c r="AN14"/>
  <c r="AM14"/>
  <c r="AL14"/>
  <c r="AK14"/>
  <c r="AJ14"/>
  <c r="AH14"/>
  <c r="AG14"/>
  <c r="AF14"/>
  <c r="AE14"/>
  <c r="AD14"/>
  <c r="AC14"/>
  <c r="AB14"/>
  <c r="AA14"/>
  <c r="Z14"/>
  <c r="Y14"/>
  <c r="X14"/>
  <c r="W14"/>
  <c r="V14"/>
  <c r="U14"/>
  <c r="T14"/>
  <c r="S14"/>
  <c r="R14"/>
  <c r="Q14"/>
  <c r="P14"/>
  <c r="O14"/>
  <c r="N14"/>
  <c r="M14"/>
  <c r="L14"/>
  <c r="K14"/>
  <c r="J14"/>
  <c r="I14"/>
  <c r="H14"/>
  <c r="G14"/>
  <c r="F14"/>
  <c r="E14"/>
  <c r="D14"/>
  <c r="FR13"/>
  <c r="FQ13"/>
  <c r="FP13"/>
  <c r="FO13"/>
  <c r="FN13"/>
  <c r="FM13"/>
  <c r="FL13"/>
  <c r="FK13"/>
  <c r="FJ13"/>
  <c r="FI13"/>
  <c r="FH13"/>
  <c r="FG13"/>
  <c r="FF13"/>
  <c r="FE13"/>
  <c r="FD13"/>
  <c r="FC13"/>
  <c r="FB13"/>
  <c r="FA13"/>
  <c r="EZ13"/>
  <c r="EY13"/>
  <c r="EX13"/>
  <c r="EW13"/>
  <c r="EV13"/>
  <c r="EU13"/>
  <c r="ET13"/>
  <c r="ES13"/>
  <c r="ER13"/>
  <c r="EQ13"/>
  <c r="EP13"/>
  <c r="EO13"/>
  <c r="EN13"/>
  <c r="EM13"/>
  <c r="EL13"/>
  <c r="EK13"/>
  <c r="EJ13"/>
  <c r="EI13"/>
  <c r="EH13"/>
  <c r="EG13"/>
  <c r="EF13"/>
  <c r="EE13"/>
  <c r="ED13"/>
  <c r="EC13"/>
  <c r="EB13"/>
  <c r="EA13"/>
  <c r="DZ13"/>
  <c r="DY13"/>
  <c r="DX13"/>
  <c r="DW13"/>
  <c r="DV13"/>
  <c r="DU13"/>
  <c r="DT13"/>
  <c r="DS13"/>
  <c r="DR13"/>
  <c r="DQ13"/>
  <c r="DO13"/>
  <c r="DN13"/>
  <c r="DM13"/>
  <c r="DL13"/>
  <c r="DK13"/>
  <c r="DJ13"/>
  <c r="DI13"/>
  <c r="DH13"/>
  <c r="DG13"/>
  <c r="DF13"/>
  <c r="DE13"/>
  <c r="DD13"/>
  <c r="DC13"/>
  <c r="DB13"/>
  <c r="DA13"/>
  <c r="CZ13"/>
  <c r="CY13"/>
  <c r="CX13"/>
  <c r="CW13"/>
  <c r="CV13"/>
  <c r="CU13"/>
  <c r="CT13"/>
  <c r="CR13"/>
  <c r="CQ13"/>
  <c r="CP13"/>
  <c r="CO13"/>
  <c r="CN13"/>
  <c r="CM13"/>
  <c r="CL13"/>
  <c r="CK13"/>
  <c r="CJ13"/>
  <c r="CI13"/>
  <c r="CH13"/>
  <c r="CG13"/>
  <c r="CF13"/>
  <c r="CE13"/>
  <c r="CD13"/>
  <c r="CC13"/>
  <c r="CB13"/>
  <c r="CA13"/>
  <c r="BZ13"/>
  <c r="BX13"/>
  <c r="BW13"/>
  <c r="BV13"/>
  <c r="BU13"/>
  <c r="BT13"/>
  <c r="BS13"/>
  <c r="BR13"/>
  <c r="BQ13"/>
  <c r="BP13"/>
  <c r="BO13"/>
  <c r="BN13"/>
  <c r="BM13"/>
  <c r="BL13"/>
  <c r="BK13"/>
  <c r="BI13"/>
  <c r="BH13"/>
  <c r="BG13"/>
  <c r="BF13"/>
  <c r="BE13"/>
  <c r="BD13"/>
  <c r="BC13"/>
  <c r="BB13"/>
  <c r="BA13"/>
  <c r="AY13"/>
  <c r="AX13"/>
  <c r="AW13"/>
  <c r="AV13"/>
  <c r="AU13"/>
  <c r="AT13"/>
  <c r="AS13"/>
  <c r="AR13"/>
  <c r="AQ13"/>
  <c r="AP13"/>
  <c r="AO13"/>
  <c r="AN13"/>
  <c r="AM13"/>
  <c r="AL13"/>
  <c r="AK13"/>
  <c r="AJ13"/>
  <c r="AH13"/>
  <c r="AG13"/>
  <c r="AF13"/>
  <c r="AE13"/>
  <c r="AD13"/>
  <c r="AC13"/>
  <c r="AB13"/>
  <c r="AA13"/>
  <c r="Z13"/>
  <c r="Y13"/>
  <c r="X13"/>
  <c r="W13"/>
  <c r="V13"/>
  <c r="U13"/>
  <c r="T13"/>
  <c r="S13"/>
  <c r="R13"/>
  <c r="Q13"/>
  <c r="P13"/>
  <c r="O13"/>
  <c r="N13"/>
  <c r="M13"/>
  <c r="L13"/>
  <c r="K13"/>
  <c r="J13"/>
  <c r="I13"/>
  <c r="H13"/>
  <c r="G13"/>
  <c r="F13"/>
  <c r="E13"/>
  <c r="D13"/>
  <c r="FR12"/>
  <c r="FQ12"/>
  <c r="FP12"/>
  <c r="FO12"/>
  <c r="FN12"/>
  <c r="FM12"/>
  <c r="FL12"/>
  <c r="FK12"/>
  <c r="FJ12"/>
  <c r="FI12"/>
  <c r="FH12"/>
  <c r="FG12"/>
  <c r="FF12"/>
  <c r="FE12"/>
  <c r="FD12"/>
  <c r="FC12"/>
  <c r="FB12"/>
  <c r="FA12"/>
  <c r="EZ12"/>
  <c r="EY12"/>
  <c r="EX12"/>
  <c r="EW12"/>
  <c r="EV12"/>
  <c r="EU12"/>
  <c r="ET12"/>
  <c r="ES12"/>
  <c r="ER12"/>
  <c r="EQ12"/>
  <c r="EP12"/>
  <c r="EO12"/>
  <c r="EN12"/>
  <c r="EM12"/>
  <c r="EL12"/>
  <c r="EK12"/>
  <c r="EJ12"/>
  <c r="EI12"/>
  <c r="EH12"/>
  <c r="EG12"/>
  <c r="EF12"/>
  <c r="EE12"/>
  <c r="ED12"/>
  <c r="EC12"/>
  <c r="EB12"/>
  <c r="EA12"/>
  <c r="DZ12"/>
  <c r="DY12"/>
  <c r="DX12"/>
  <c r="DW12"/>
  <c r="DV12"/>
  <c r="DU12"/>
  <c r="DT12"/>
  <c r="DS12"/>
  <c r="DR12"/>
  <c r="DQ12"/>
  <c r="DO12"/>
  <c r="DN12"/>
  <c r="DM12"/>
  <c r="DL12"/>
  <c r="DK12"/>
  <c r="DJ12"/>
  <c r="DI12"/>
  <c r="DH12"/>
  <c r="DG12"/>
  <c r="DF12"/>
  <c r="DE12"/>
  <c r="DD12"/>
  <c r="DC12"/>
  <c r="DB12"/>
  <c r="DA12"/>
  <c r="CZ12"/>
  <c r="CY12"/>
  <c r="CX12"/>
  <c r="CW12"/>
  <c r="CV12"/>
  <c r="CU12"/>
  <c r="CT12"/>
  <c r="CR12"/>
  <c r="CQ12"/>
  <c r="CP12"/>
  <c r="CO12"/>
  <c r="CN12"/>
  <c r="CM12"/>
  <c r="CL12"/>
  <c r="CK12"/>
  <c r="CJ12"/>
  <c r="CI12"/>
  <c r="CH12"/>
  <c r="CG12"/>
  <c r="CF12"/>
  <c r="CE12"/>
  <c r="CD12"/>
  <c r="CC12"/>
  <c r="CB12"/>
  <c r="CA12"/>
  <c r="BZ12"/>
  <c r="BX12"/>
  <c r="BW12"/>
  <c r="BV12"/>
  <c r="BU12"/>
  <c r="BT12"/>
  <c r="BS12"/>
  <c r="BR12"/>
  <c r="BQ12"/>
  <c r="BP12"/>
  <c r="BO12"/>
  <c r="BN12"/>
  <c r="BM12"/>
  <c r="BL12"/>
  <c r="BK12"/>
  <c r="BI12"/>
  <c r="BH12"/>
  <c r="BG12"/>
  <c r="BF12"/>
  <c r="BE12"/>
  <c r="BD12"/>
  <c r="BC12"/>
  <c r="BB12"/>
  <c r="BA12"/>
  <c r="AY12"/>
  <c r="AX12"/>
  <c r="AW12"/>
  <c r="AV12"/>
  <c r="AU12"/>
  <c r="AT12"/>
  <c r="AS12"/>
  <c r="AR12"/>
  <c r="AQ12"/>
  <c r="AP12"/>
  <c r="AO12"/>
  <c r="AN12"/>
  <c r="AM12"/>
  <c r="AL12"/>
  <c r="AK12"/>
  <c r="AJ12"/>
  <c r="AH12"/>
  <c r="AG12"/>
  <c r="AF12"/>
  <c r="AE12"/>
  <c r="AD12"/>
  <c r="AC12"/>
  <c r="AB12"/>
  <c r="AA12"/>
  <c r="Z12"/>
  <c r="Y12"/>
  <c r="X12"/>
  <c r="W12"/>
  <c r="V12"/>
  <c r="U12"/>
  <c r="T12"/>
  <c r="S12"/>
  <c r="R12"/>
  <c r="Q12"/>
  <c r="P12"/>
  <c r="O12"/>
  <c r="N12"/>
  <c r="M12"/>
  <c r="L12"/>
  <c r="K12"/>
  <c r="J12"/>
  <c r="I12"/>
  <c r="H12"/>
  <c r="G12"/>
  <c r="F12"/>
  <c r="E12"/>
  <c r="D12"/>
  <c r="FR11"/>
  <c r="FQ11"/>
  <c r="FP11"/>
  <c r="FO11"/>
  <c r="FN11"/>
  <c r="FM11"/>
  <c r="FL11"/>
  <c r="FK11"/>
  <c r="FJ11"/>
  <c r="FI11"/>
  <c r="FH11"/>
  <c r="FG11"/>
  <c r="FF11"/>
  <c r="FE11"/>
  <c r="FD11"/>
  <c r="FC11"/>
  <c r="FB11"/>
  <c r="FA11"/>
  <c r="EZ11"/>
  <c r="EY11"/>
  <c r="EX11"/>
  <c r="EW11"/>
  <c r="EV11"/>
  <c r="EU11"/>
  <c r="ET11"/>
  <c r="ES11"/>
  <c r="ER11"/>
  <c r="EQ11"/>
  <c r="EP11"/>
  <c r="EO11"/>
  <c r="EN11"/>
  <c r="EM11"/>
  <c r="EL11"/>
  <c r="EK11"/>
  <c r="EJ11"/>
  <c r="EI11"/>
  <c r="EH11"/>
  <c r="EG11"/>
  <c r="EF11"/>
  <c r="EE11"/>
  <c r="ED11"/>
  <c r="EC11"/>
  <c r="EB11"/>
  <c r="EA11"/>
  <c r="DZ11"/>
  <c r="DY11"/>
  <c r="DX11"/>
  <c r="DW11"/>
  <c r="DV11"/>
  <c r="DU11"/>
  <c r="DT11"/>
  <c r="DS11"/>
  <c r="DR11"/>
  <c r="DQ11"/>
  <c r="DO11"/>
  <c r="DN11"/>
  <c r="DM11"/>
  <c r="DL11"/>
  <c r="DK11"/>
  <c r="DJ11"/>
  <c r="DI11"/>
  <c r="DH11"/>
  <c r="DG11"/>
  <c r="DF11"/>
  <c r="DE11"/>
  <c r="DD11"/>
  <c r="DC11"/>
  <c r="DB11"/>
  <c r="DA11"/>
  <c r="CZ11"/>
  <c r="CY11"/>
  <c r="CX11"/>
  <c r="CW11"/>
  <c r="CV11"/>
  <c r="CU11"/>
  <c r="CT11"/>
  <c r="CR11"/>
  <c r="CQ11"/>
  <c r="CP11"/>
  <c r="CO11"/>
  <c r="CN11"/>
  <c r="CM11"/>
  <c r="CL11"/>
  <c r="CK11"/>
  <c r="CJ11"/>
  <c r="CI11"/>
  <c r="CH11"/>
  <c r="CG11"/>
  <c r="CF11"/>
  <c r="CE11"/>
  <c r="CD11"/>
  <c r="CC11"/>
  <c r="CB11"/>
  <c r="CA11"/>
  <c r="BZ11"/>
  <c r="BX11"/>
  <c r="BW11"/>
  <c r="BV11"/>
  <c r="BU11"/>
  <c r="BT11"/>
  <c r="BS11"/>
  <c r="BR11"/>
  <c r="BQ11"/>
  <c r="BP11"/>
  <c r="BO11"/>
  <c r="BN11"/>
  <c r="BM11"/>
  <c r="BL11"/>
  <c r="BK11"/>
  <c r="BI11"/>
  <c r="BH11"/>
  <c r="BG11"/>
  <c r="BF11"/>
  <c r="BE11"/>
  <c r="BD11"/>
  <c r="BC11"/>
  <c r="BB11"/>
  <c r="BA11"/>
  <c r="AY11"/>
  <c r="AX11"/>
  <c r="AW11"/>
  <c r="AV11"/>
  <c r="AU11"/>
  <c r="AT11"/>
  <c r="AS11"/>
  <c r="AR11"/>
  <c r="AQ11"/>
  <c r="AP11"/>
  <c r="AO11"/>
  <c r="AN11"/>
  <c r="AM11"/>
  <c r="AL11"/>
  <c r="AK11"/>
  <c r="AJ11"/>
  <c r="AH11"/>
  <c r="AG11"/>
  <c r="AF11"/>
  <c r="AE11"/>
  <c r="AD11"/>
  <c r="AC11"/>
  <c r="AB11"/>
  <c r="AA11"/>
  <c r="Z11"/>
  <c r="Y11"/>
  <c r="X11"/>
  <c r="W11"/>
  <c r="V11"/>
  <c r="U11"/>
  <c r="T11"/>
  <c r="S11"/>
  <c r="R11"/>
  <c r="Q11"/>
  <c r="P11"/>
  <c r="O11"/>
  <c r="N11"/>
  <c r="M11"/>
  <c r="L11"/>
  <c r="K11"/>
  <c r="J11"/>
  <c r="I11"/>
  <c r="H11"/>
  <c r="G11"/>
  <c r="F11"/>
  <c r="E11"/>
  <c r="D11"/>
  <c r="FR10"/>
  <c r="FQ10"/>
  <c r="FP10"/>
  <c r="FO10"/>
  <c r="FN10"/>
  <c r="FM10"/>
  <c r="FL10"/>
  <c r="FK10"/>
  <c r="FJ10"/>
  <c r="FI10"/>
  <c r="FH10"/>
  <c r="FG10"/>
  <c r="FF10"/>
  <c r="FE10"/>
  <c r="FD10"/>
  <c r="FC10"/>
  <c r="FB10"/>
  <c r="FA10"/>
  <c r="EZ10"/>
  <c r="EY10"/>
  <c r="EX10"/>
  <c r="EW10"/>
  <c r="EV10"/>
  <c r="EU10"/>
  <c r="ET10"/>
  <c r="ES10"/>
  <c r="ER10"/>
  <c r="EQ10"/>
  <c r="EP10"/>
  <c r="EO10"/>
  <c r="EN10"/>
  <c r="EM10"/>
  <c r="EL10"/>
  <c r="EK10"/>
  <c r="EJ10"/>
  <c r="EI10"/>
  <c r="EH10"/>
  <c r="EG10"/>
  <c r="EF10"/>
  <c r="EE10"/>
  <c r="ED10"/>
  <c r="EC10"/>
  <c r="EB10"/>
  <c r="EA10"/>
  <c r="DZ10"/>
  <c r="DY10"/>
  <c r="DX10"/>
  <c r="DW10"/>
  <c r="DV10"/>
  <c r="DU10"/>
  <c r="DT10"/>
  <c r="DS10"/>
  <c r="DR10"/>
  <c r="DQ10"/>
  <c r="DO10"/>
  <c r="DN10"/>
  <c r="DM10"/>
  <c r="DL10"/>
  <c r="DK10"/>
  <c r="DJ10"/>
  <c r="DI10"/>
  <c r="DH10"/>
  <c r="DG10"/>
  <c r="DF10"/>
  <c r="DE10"/>
  <c r="DD10"/>
  <c r="DC10"/>
  <c r="DB10"/>
  <c r="DA10"/>
  <c r="CZ10"/>
  <c r="CY10"/>
  <c r="CX10"/>
  <c r="CW10"/>
  <c r="CV10"/>
  <c r="CU10"/>
  <c r="CT10"/>
  <c r="CR10"/>
  <c r="CQ10"/>
  <c r="CP10"/>
  <c r="CO10"/>
  <c r="CN10"/>
  <c r="CM10"/>
  <c r="CL10"/>
  <c r="CK10"/>
  <c r="CJ10"/>
  <c r="CI10"/>
  <c r="CH10"/>
  <c r="CG10"/>
  <c r="CF10"/>
  <c r="CE10"/>
  <c r="CD10"/>
  <c r="CC10"/>
  <c r="CB10"/>
  <c r="CA10"/>
  <c r="BZ10"/>
  <c r="BX10"/>
  <c r="BW10"/>
  <c r="BV10"/>
  <c r="BU10"/>
  <c r="BT10"/>
  <c r="BS10"/>
  <c r="BR10"/>
  <c r="BQ10"/>
  <c r="BP10"/>
  <c r="BO10"/>
  <c r="BN10"/>
  <c r="BM10"/>
  <c r="BL10"/>
  <c r="BK10"/>
  <c r="BI10"/>
  <c r="BH10"/>
  <c r="BG10"/>
  <c r="BF10"/>
  <c r="BE10"/>
  <c r="BD10"/>
  <c r="BC10"/>
  <c r="BB10"/>
  <c r="BA10"/>
  <c r="AY10"/>
  <c r="AX10"/>
  <c r="AW10"/>
  <c r="AV10"/>
  <c r="AU10"/>
  <c r="AT10"/>
  <c r="AS10"/>
  <c r="AR10"/>
  <c r="AQ10"/>
  <c r="AP10"/>
  <c r="AO10"/>
  <c r="AN10"/>
  <c r="AM10"/>
  <c r="AL10"/>
  <c r="AK10"/>
  <c r="AJ10"/>
  <c r="AH10"/>
  <c r="AG10"/>
  <c r="AF10"/>
  <c r="AE10"/>
  <c r="AD10"/>
  <c r="AC10"/>
  <c r="AB10"/>
  <c r="AA10"/>
  <c r="Z10"/>
  <c r="Y10"/>
  <c r="X10"/>
  <c r="W10"/>
  <c r="V10"/>
  <c r="U10"/>
  <c r="T10"/>
  <c r="S10"/>
  <c r="R10"/>
  <c r="Q10"/>
  <c r="P10"/>
  <c r="O10"/>
  <c r="N10"/>
  <c r="M10"/>
  <c r="L10"/>
  <c r="K10"/>
  <c r="J10"/>
  <c r="I10"/>
  <c r="H10"/>
  <c r="G10"/>
  <c r="F10"/>
  <c r="E10"/>
  <c r="D10"/>
  <c r="FR9"/>
  <c r="FQ9"/>
  <c r="FP9"/>
  <c r="FO9"/>
  <c r="FN9"/>
  <c r="FM9"/>
  <c r="FL9"/>
  <c r="FK9"/>
  <c r="FJ9"/>
  <c r="FI9"/>
  <c r="FH9"/>
  <c r="FG9"/>
  <c r="FF9"/>
  <c r="FE9"/>
  <c r="FD9"/>
  <c r="FC9"/>
  <c r="FB9"/>
  <c r="FA9"/>
  <c r="EZ9"/>
  <c r="EY9"/>
  <c r="EX9"/>
  <c r="EW9"/>
  <c r="EV9"/>
  <c r="EU9"/>
  <c r="ET9"/>
  <c r="ES9"/>
  <c r="ER9"/>
  <c r="EQ9"/>
  <c r="EP9"/>
  <c r="EO9"/>
  <c r="EN9"/>
  <c r="EM9"/>
  <c r="EL9"/>
  <c r="EK9"/>
  <c r="EJ9"/>
  <c r="EI9"/>
  <c r="EH9"/>
  <c r="EG9"/>
  <c r="EF9"/>
  <c r="EE9"/>
  <c r="ED9"/>
  <c r="EC9"/>
  <c r="EB9"/>
  <c r="EA9"/>
  <c r="DZ9"/>
  <c r="DY9"/>
  <c r="DX9"/>
  <c r="DW9"/>
  <c r="DV9"/>
  <c r="DU9"/>
  <c r="DT9"/>
  <c r="DS9"/>
  <c r="DR9"/>
  <c r="DQ9"/>
  <c r="DO9"/>
  <c r="DN9"/>
  <c r="DM9"/>
  <c r="DL9"/>
  <c r="DK9"/>
  <c r="DJ9"/>
  <c r="DI9"/>
  <c r="DH9"/>
  <c r="DG9"/>
  <c r="DF9"/>
  <c r="DE9"/>
  <c r="DD9"/>
  <c r="DC9"/>
  <c r="DB9"/>
  <c r="DA9"/>
  <c r="CZ9"/>
  <c r="CY9"/>
  <c r="CX9"/>
  <c r="CW9"/>
  <c r="CV9"/>
  <c r="CU9"/>
  <c r="CT9"/>
  <c r="CR9"/>
  <c r="CQ9"/>
  <c r="CP9"/>
  <c r="CO9"/>
  <c r="CN9"/>
  <c r="CM9"/>
  <c r="CL9"/>
  <c r="CK9"/>
  <c r="CJ9"/>
  <c r="CI9"/>
  <c r="CH9"/>
  <c r="CG9"/>
  <c r="CF9"/>
  <c r="CE9"/>
  <c r="CD9"/>
  <c r="CC9"/>
  <c r="CB9"/>
  <c r="CA9"/>
  <c r="BZ9"/>
  <c r="BX9"/>
  <c r="BW9"/>
  <c r="BV9"/>
  <c r="BU9"/>
  <c r="BT9"/>
  <c r="BS9"/>
  <c r="BR9"/>
  <c r="BQ9"/>
  <c r="BP9"/>
  <c r="BO9"/>
  <c r="BN9"/>
  <c r="BM9"/>
  <c r="BL9"/>
  <c r="BK9"/>
  <c r="BI9"/>
  <c r="BH9"/>
  <c r="BG9"/>
  <c r="BF9"/>
  <c r="BE9"/>
  <c r="BD9"/>
  <c r="BC9"/>
  <c r="BB9"/>
  <c r="BA9"/>
  <c r="AY9"/>
  <c r="AX9"/>
  <c r="AW9"/>
  <c r="AV9"/>
  <c r="AU9"/>
  <c r="AT9"/>
  <c r="AS9"/>
  <c r="AR9"/>
  <c r="AQ9"/>
  <c r="AP9"/>
  <c r="AO9"/>
  <c r="AN9"/>
  <c r="AM9"/>
  <c r="AL9"/>
  <c r="AK9"/>
  <c r="AJ9"/>
  <c r="AH9"/>
  <c r="AG9"/>
  <c r="AF9"/>
  <c r="AE9"/>
  <c r="AD9"/>
  <c r="AC9"/>
  <c r="AB9"/>
  <c r="AA9"/>
  <c r="Z9"/>
  <c r="Y9"/>
  <c r="X9"/>
  <c r="W9"/>
  <c r="V9"/>
  <c r="U9"/>
  <c r="T9"/>
  <c r="S9"/>
  <c r="R9"/>
  <c r="Q9"/>
  <c r="P9"/>
  <c r="O9"/>
  <c r="N9"/>
  <c r="M9"/>
  <c r="L9"/>
  <c r="K9"/>
  <c r="J9"/>
  <c r="I9"/>
  <c r="H9"/>
  <c r="G9"/>
  <c r="F9"/>
  <c r="E9"/>
  <c r="D9"/>
  <c r="FR8"/>
  <c r="FQ8"/>
  <c r="FP8"/>
  <c r="FO8"/>
  <c r="FN8"/>
  <c r="FM8"/>
  <c r="FL8"/>
  <c r="FK8"/>
  <c r="FJ8"/>
  <c r="FI8"/>
  <c r="FH8"/>
  <c r="FG8"/>
  <c r="FF8"/>
  <c r="FE8"/>
  <c r="FD8"/>
  <c r="FC8"/>
  <c r="FB8"/>
  <c r="FA8"/>
  <c r="EZ8"/>
  <c r="EY8"/>
  <c r="EX8"/>
  <c r="EW8"/>
  <c r="EV8"/>
  <c r="EU8"/>
  <c r="ET8"/>
  <c r="ES8"/>
  <c r="ER8"/>
  <c r="EQ8"/>
  <c r="EP8"/>
  <c r="EO8"/>
  <c r="EN8"/>
  <c r="EM8"/>
  <c r="EL8"/>
  <c r="EK8"/>
  <c r="EJ8"/>
  <c r="EI8"/>
  <c r="EH8"/>
  <c r="EG8"/>
  <c r="EF8"/>
  <c r="EE8"/>
  <c r="ED8"/>
  <c r="EC8"/>
  <c r="EB8"/>
  <c r="EA8"/>
  <c r="DZ8"/>
  <c r="DY8"/>
  <c r="DX8"/>
  <c r="DW8"/>
  <c r="DV8"/>
  <c r="DU8"/>
  <c r="DT8"/>
  <c r="DS8"/>
  <c r="DR8"/>
  <c r="DQ8"/>
  <c r="DO8"/>
  <c r="DN8"/>
  <c r="DM8"/>
  <c r="DL8"/>
  <c r="DK8"/>
  <c r="DJ8"/>
  <c r="DI8"/>
  <c r="DH8"/>
  <c r="DG8"/>
  <c r="DF8"/>
  <c r="DE8"/>
  <c r="DD8"/>
  <c r="DC8"/>
  <c r="DB8"/>
  <c r="DA8"/>
  <c r="CZ8"/>
  <c r="CY8"/>
  <c r="CX8"/>
  <c r="CW8"/>
  <c r="CV8"/>
  <c r="CU8"/>
  <c r="CT8"/>
  <c r="CR8"/>
  <c r="CQ8"/>
  <c r="CP8"/>
  <c r="CO8"/>
  <c r="CN8"/>
  <c r="CM8"/>
  <c r="CL8"/>
  <c r="CK8"/>
  <c r="CJ8"/>
  <c r="CI8"/>
  <c r="CH8"/>
  <c r="CG8"/>
  <c r="CF8"/>
  <c r="CE8"/>
  <c r="CD8"/>
  <c r="CC8"/>
  <c r="CB8"/>
  <c r="CA8"/>
  <c r="BZ8"/>
  <c r="BX8"/>
  <c r="BW8"/>
  <c r="BV8"/>
  <c r="BU8"/>
  <c r="BT8"/>
  <c r="BS8"/>
  <c r="BR8"/>
  <c r="BQ8"/>
  <c r="BP8"/>
  <c r="BO8"/>
  <c r="BN8"/>
  <c r="BM8"/>
  <c r="BL8"/>
  <c r="BK8"/>
  <c r="BI8"/>
  <c r="BH8"/>
  <c r="BG8"/>
  <c r="BF8"/>
  <c r="BE8"/>
  <c r="BD8"/>
  <c r="BC8"/>
  <c r="BB8"/>
  <c r="BA8"/>
  <c r="AY8"/>
  <c r="AX8"/>
  <c r="AW8"/>
  <c r="AV8"/>
  <c r="AU8"/>
  <c r="AT8"/>
  <c r="AS8"/>
  <c r="AR8"/>
  <c r="AQ8"/>
  <c r="AP8"/>
  <c r="AO8"/>
  <c r="AN8"/>
  <c r="AM8"/>
  <c r="AL8"/>
  <c r="AK8"/>
  <c r="AJ8"/>
  <c r="AH8"/>
  <c r="AG8"/>
  <c r="AF8"/>
  <c r="AE8"/>
  <c r="AD8"/>
  <c r="AC8"/>
  <c r="AB8"/>
  <c r="AA8"/>
  <c r="Z8"/>
  <c r="Y8"/>
  <c r="X8"/>
  <c r="W8"/>
  <c r="V8"/>
  <c r="U8"/>
  <c r="T8"/>
  <c r="S8"/>
  <c r="R8"/>
  <c r="Q8"/>
  <c r="P8"/>
  <c r="O8"/>
  <c r="N8"/>
  <c r="M8"/>
  <c r="L8"/>
  <c r="K8"/>
  <c r="J8"/>
  <c r="I8"/>
  <c r="H8"/>
  <c r="G8"/>
  <c r="F8"/>
  <c r="E8"/>
  <c r="D8"/>
  <c r="FR7"/>
  <c r="FQ7"/>
  <c r="FP7"/>
  <c r="FO7"/>
  <c r="FN7"/>
  <c r="FM7"/>
  <c r="FL7"/>
  <c r="FK7"/>
  <c r="FJ7"/>
  <c r="FI7"/>
  <c r="FH7"/>
  <c r="FG7"/>
  <c r="FF7"/>
  <c r="FE7"/>
  <c r="FD7"/>
  <c r="FC7"/>
  <c r="FB7"/>
  <c r="FA7"/>
  <c r="EZ7"/>
  <c r="EY7"/>
  <c r="EX7"/>
  <c r="EW7"/>
  <c r="EV7"/>
  <c r="EU7"/>
  <c r="ET7"/>
  <c r="ES7"/>
  <c r="ER7"/>
  <c r="EQ7"/>
  <c r="EP7"/>
  <c r="EO7"/>
  <c r="EN7"/>
  <c r="EM7"/>
  <c r="EL7"/>
  <c r="EK7"/>
  <c r="EJ7"/>
  <c r="EI7"/>
  <c r="EH7"/>
  <c r="EG7"/>
  <c r="EF7"/>
  <c r="EE7"/>
  <c r="ED7"/>
  <c r="EC7"/>
  <c r="EB7"/>
  <c r="EA7"/>
  <c r="DZ7"/>
  <c r="DY7"/>
  <c r="DX7"/>
  <c r="DW7"/>
  <c r="DV7"/>
  <c r="DU7"/>
  <c r="DT7"/>
  <c r="DS7"/>
  <c r="DR7"/>
  <c r="DQ7"/>
  <c r="DO7"/>
  <c r="DN7"/>
  <c r="DM7"/>
  <c r="DL7"/>
  <c r="DK7"/>
  <c r="DJ7"/>
  <c r="DI7"/>
  <c r="DH7"/>
  <c r="DG7"/>
  <c r="DF7"/>
  <c r="DE7"/>
  <c r="DD7"/>
  <c r="DC7"/>
  <c r="DB7"/>
  <c r="DA7"/>
  <c r="CZ7"/>
  <c r="CY7"/>
  <c r="CX7"/>
  <c r="CW7"/>
  <c r="CV7"/>
  <c r="CU7"/>
  <c r="CT7"/>
  <c r="CR7"/>
  <c r="CQ7"/>
  <c r="CP7"/>
  <c r="CO7"/>
  <c r="CN7"/>
  <c r="CM7"/>
  <c r="CL7"/>
  <c r="CK7"/>
  <c r="CJ7"/>
  <c r="CI7"/>
  <c r="CH7"/>
  <c r="CG7"/>
  <c r="CF7"/>
  <c r="CE7"/>
  <c r="CD7"/>
  <c r="CC7"/>
  <c r="CB7"/>
  <c r="CA7"/>
  <c r="BZ7"/>
  <c r="BX7"/>
  <c r="BW7"/>
  <c r="BV7"/>
  <c r="BU7"/>
  <c r="BT7"/>
  <c r="BS7"/>
  <c r="BR7"/>
  <c r="BQ7"/>
  <c r="BP7"/>
  <c r="BO7"/>
  <c r="BN7"/>
  <c r="BM7"/>
  <c r="BL7"/>
  <c r="BK7"/>
  <c r="BI7"/>
  <c r="BH7"/>
  <c r="BG7"/>
  <c r="BF7"/>
  <c r="BE7"/>
  <c r="BD7"/>
  <c r="BC7"/>
  <c r="BB7"/>
  <c r="BA7"/>
  <c r="AY7"/>
  <c r="AX7"/>
  <c r="AW7"/>
  <c r="AV7"/>
  <c r="AU7"/>
  <c r="AT7"/>
  <c r="AS7"/>
  <c r="AR7"/>
  <c r="AQ7"/>
  <c r="AP7"/>
  <c r="AO7"/>
  <c r="AN7"/>
  <c r="AM7"/>
  <c r="AL7"/>
  <c r="AK7"/>
  <c r="AJ7"/>
  <c r="AH7"/>
  <c r="AG7"/>
  <c r="AF7"/>
  <c r="AE7"/>
  <c r="AD7"/>
  <c r="AC7"/>
  <c r="AB7"/>
  <c r="AA7"/>
  <c r="Z7"/>
  <c r="Y7"/>
  <c r="X7"/>
  <c r="W7"/>
  <c r="V7"/>
  <c r="U7"/>
  <c r="T7"/>
  <c r="S7"/>
  <c r="R7"/>
  <c r="Q7"/>
  <c r="P7"/>
  <c r="O7"/>
  <c r="N7"/>
  <c r="M7"/>
  <c r="L7"/>
  <c r="K7"/>
  <c r="J7"/>
  <c r="I7"/>
  <c r="H7"/>
  <c r="G7"/>
  <c r="F7"/>
  <c r="E7"/>
  <c r="D7"/>
  <c r="FR6"/>
  <c r="FQ6"/>
  <c r="FP6"/>
  <c r="FO6"/>
  <c r="FN6"/>
  <c r="FM6"/>
  <c r="FL6"/>
  <c r="FK6"/>
  <c r="FJ6"/>
  <c r="FI6"/>
  <c r="FH6"/>
  <c r="FG6"/>
  <c r="FF6"/>
  <c r="FE6"/>
  <c r="FD6"/>
  <c r="FC6"/>
  <c r="FB6"/>
  <c r="FA6"/>
  <c r="EZ6"/>
  <c r="EY6"/>
  <c r="EX6"/>
  <c r="EW6"/>
  <c r="EV6"/>
  <c r="EU6"/>
  <c r="ET6"/>
  <c r="ES6"/>
  <c r="ER6"/>
  <c r="EQ6"/>
  <c r="EP6"/>
  <c r="EO6"/>
  <c r="EN6"/>
  <c r="EM6"/>
  <c r="EL6"/>
  <c r="EK6"/>
  <c r="EJ6"/>
  <c r="EI6"/>
  <c r="EH6"/>
  <c r="EG6"/>
  <c r="EF6"/>
  <c r="EE6"/>
  <c r="ED6"/>
  <c r="EC6"/>
  <c r="EB6"/>
  <c r="EA6"/>
  <c r="DZ6"/>
  <c r="DY6"/>
  <c r="DX6"/>
  <c r="DW6"/>
  <c r="DV6"/>
  <c r="DU6"/>
  <c r="DT6"/>
  <c r="DS6"/>
  <c r="DR6"/>
  <c r="DQ6"/>
  <c r="DO6"/>
  <c r="DN6"/>
  <c r="DM6"/>
  <c r="DL6"/>
  <c r="DK6"/>
  <c r="DJ6"/>
  <c r="DI6"/>
  <c r="DH6"/>
  <c r="DG6"/>
  <c r="DF6"/>
  <c r="DE6"/>
  <c r="DD6"/>
  <c r="DC6"/>
  <c r="DB6"/>
  <c r="DA6"/>
  <c r="CZ6"/>
  <c r="CY6"/>
  <c r="CX6"/>
  <c r="CW6"/>
  <c r="CV6"/>
  <c r="CU6"/>
  <c r="CT6"/>
  <c r="CR6"/>
  <c r="CQ6"/>
  <c r="CP6"/>
  <c r="CO6"/>
  <c r="CN6"/>
  <c r="CM6"/>
  <c r="CL6"/>
  <c r="CK6"/>
  <c r="CJ6"/>
  <c r="CI6"/>
  <c r="CH6"/>
  <c r="CG6"/>
  <c r="CF6"/>
  <c r="CE6"/>
  <c r="CD6"/>
  <c r="CC6"/>
  <c r="CB6"/>
  <c r="CA6"/>
  <c r="BZ6"/>
  <c r="BX6"/>
  <c r="BW6"/>
  <c r="BV6"/>
  <c r="BU6"/>
  <c r="BT6"/>
  <c r="BS6"/>
  <c r="BR6"/>
  <c r="BQ6"/>
  <c r="BP6"/>
  <c r="BO6"/>
  <c r="BN6"/>
  <c r="BM6"/>
  <c r="BL6"/>
  <c r="BK6"/>
  <c r="BI6"/>
  <c r="BH6"/>
  <c r="BG6"/>
  <c r="BF6"/>
  <c r="BE6"/>
  <c r="BD6"/>
  <c r="BC6"/>
  <c r="BB6"/>
  <c r="BA6"/>
  <c r="AY6"/>
  <c r="AX6"/>
  <c r="AW6"/>
  <c r="AV6"/>
  <c r="AU6"/>
  <c r="AT6"/>
  <c r="AS6"/>
  <c r="AR6"/>
  <c r="AQ6"/>
  <c r="AP6"/>
  <c r="AO6"/>
  <c r="AN6"/>
  <c r="AM6"/>
  <c r="AL6"/>
  <c r="AK6"/>
  <c r="AJ6"/>
  <c r="AH6"/>
  <c r="AG6"/>
  <c r="AF6"/>
  <c r="AE6"/>
  <c r="AD6"/>
  <c r="AC6"/>
  <c r="AB6"/>
  <c r="AA6"/>
  <c r="Z6"/>
  <c r="Y6"/>
  <c r="X6"/>
  <c r="W6"/>
  <c r="V6"/>
  <c r="U6"/>
  <c r="T6"/>
  <c r="S6"/>
  <c r="R6"/>
  <c r="Q6"/>
  <c r="P6"/>
  <c r="O6"/>
  <c r="N6"/>
  <c r="M6"/>
  <c r="L6"/>
  <c r="K6"/>
  <c r="J6"/>
  <c r="I6"/>
  <c r="H6"/>
  <c r="G6"/>
  <c r="F6"/>
  <c r="E6"/>
  <c r="D6"/>
  <c r="FR5"/>
  <c r="FQ5"/>
  <c r="FP5"/>
  <c r="FO5"/>
  <c r="FN5"/>
  <c r="FM5"/>
  <c r="FL5"/>
  <c r="FK5"/>
  <c r="FJ5"/>
  <c r="FI5"/>
  <c r="FH5"/>
  <c r="FG5"/>
  <c r="FF5"/>
  <c r="FE5"/>
  <c r="FD5"/>
  <c r="FC5"/>
  <c r="FB5"/>
  <c r="FA5"/>
  <c r="EZ5"/>
  <c r="EY5"/>
  <c r="EX5"/>
  <c r="EW5"/>
  <c r="EV5"/>
  <c r="EU5"/>
  <c r="ET5"/>
  <c r="ES5"/>
  <c r="ER5"/>
  <c r="EQ5"/>
  <c r="EP5"/>
  <c r="EO5"/>
  <c r="EN5"/>
  <c r="EM5"/>
  <c r="EL5"/>
  <c r="EK5"/>
  <c r="EJ5"/>
  <c r="EI5"/>
  <c r="EH5"/>
  <c r="EG5"/>
  <c r="EF5"/>
  <c r="EE5"/>
  <c r="ED5"/>
  <c r="EC5"/>
  <c r="EB5"/>
  <c r="EA5"/>
  <c r="DZ5"/>
  <c r="DY5"/>
  <c r="DX5"/>
  <c r="DW5"/>
  <c r="DV5"/>
  <c r="DU5"/>
  <c r="DT5"/>
  <c r="DS5"/>
  <c r="DR5"/>
  <c r="DQ5"/>
  <c r="DO5"/>
  <c r="DN5"/>
  <c r="DM5"/>
  <c r="DL5"/>
  <c r="DK5"/>
  <c r="DJ5"/>
  <c r="DI5"/>
  <c r="DH5"/>
  <c r="DG5"/>
  <c r="DF5"/>
  <c r="DE5"/>
  <c r="DD5"/>
  <c r="DC5"/>
  <c r="DB5"/>
  <c r="DA5"/>
  <c r="CZ5"/>
  <c r="CY5"/>
  <c r="CX5"/>
  <c r="CW5"/>
  <c r="CV5"/>
  <c r="CU5"/>
  <c r="CT5"/>
  <c r="CR5"/>
  <c r="CQ5"/>
  <c r="CP5"/>
  <c r="CO5"/>
  <c r="CN5"/>
  <c r="CM5"/>
  <c r="CL5"/>
  <c r="CK5"/>
  <c r="CJ5"/>
  <c r="CI5"/>
  <c r="CH5"/>
  <c r="CG5"/>
  <c r="CF5"/>
  <c r="CE5"/>
  <c r="CD5"/>
  <c r="CC5"/>
  <c r="CB5"/>
  <c r="CA5"/>
  <c r="BZ5"/>
  <c r="BX5"/>
  <c r="BW5"/>
  <c r="BV5"/>
  <c r="BU5"/>
  <c r="BT5"/>
  <c r="BS5"/>
  <c r="BR5"/>
  <c r="BQ5"/>
  <c r="BP5"/>
  <c r="BO5"/>
  <c r="BN5"/>
  <c r="BM5"/>
  <c r="BL5"/>
  <c r="BK5"/>
  <c r="BI5"/>
  <c r="BH5"/>
  <c r="BG5"/>
  <c r="BF5"/>
  <c r="BE5"/>
  <c r="BD5"/>
  <c r="BC5"/>
  <c r="BB5"/>
  <c r="BA5"/>
  <c r="AY5"/>
  <c r="AX5"/>
  <c r="AW5"/>
  <c r="AV5"/>
  <c r="AU5"/>
  <c r="AT5"/>
  <c r="AS5"/>
  <c r="AR5"/>
  <c r="AQ5"/>
  <c r="AP5"/>
  <c r="AO5"/>
  <c r="AN5"/>
  <c r="AM5"/>
  <c r="AL5"/>
  <c r="AK5"/>
  <c r="AJ5"/>
  <c r="AH5"/>
  <c r="AG5"/>
  <c r="AF5"/>
  <c r="AE5"/>
  <c r="AD5"/>
  <c r="AC5"/>
  <c r="AB5"/>
  <c r="AA5"/>
  <c r="Z5"/>
  <c r="Y5"/>
  <c r="X5"/>
  <c r="W5"/>
  <c r="V5"/>
  <c r="U5"/>
  <c r="T5"/>
  <c r="S5"/>
  <c r="R5"/>
  <c r="Q5"/>
  <c r="P5"/>
  <c r="O5"/>
  <c r="N5"/>
  <c r="M5"/>
  <c r="L5"/>
  <c r="K5"/>
  <c r="J5"/>
  <c r="I5"/>
  <c r="H5"/>
  <c r="G5"/>
  <c r="F5"/>
  <c r="E5"/>
  <c r="D5"/>
  <c r="FR4"/>
  <c r="FQ4"/>
  <c r="FQ41" s="1"/>
  <c r="FP4"/>
  <c r="FP41" s="1"/>
  <c r="FO4"/>
  <c r="FO41" s="1"/>
  <c r="FN4"/>
  <c r="FM4"/>
  <c r="FM41" s="1"/>
  <c r="FL4"/>
  <c r="FL41" s="1"/>
  <c r="FK4"/>
  <c r="FK41" s="1"/>
  <c r="FJ4"/>
  <c r="FJ41" s="1"/>
  <c r="FI4"/>
  <c r="FH4"/>
  <c r="FG4"/>
  <c r="FG41" s="1"/>
  <c r="FF4"/>
  <c r="FF41" s="1"/>
  <c r="FE4"/>
  <c r="FE41" s="1"/>
  <c r="FD4"/>
  <c r="FD41" s="1"/>
  <c r="FC4"/>
  <c r="FC41" s="1"/>
  <c r="FB4"/>
  <c r="FA4"/>
  <c r="FA41" s="1"/>
  <c r="EZ4"/>
  <c r="EZ41" s="1"/>
  <c r="EY4"/>
  <c r="EX4"/>
  <c r="EW4"/>
  <c r="EW41" s="1"/>
  <c r="EV4"/>
  <c r="EU4"/>
  <c r="EU41" s="1"/>
  <c r="ET4"/>
  <c r="ES4"/>
  <c r="ER4"/>
  <c r="EQ4"/>
  <c r="EQ41" s="1"/>
  <c r="EP4"/>
  <c r="EP41" s="1"/>
  <c r="EO4"/>
  <c r="EO41" s="1"/>
  <c r="EN4"/>
  <c r="EN41" s="1"/>
  <c r="EM4"/>
  <c r="EM41" s="1"/>
  <c r="EL4"/>
  <c r="EL41" s="1"/>
  <c r="EK4"/>
  <c r="EK41" s="1"/>
  <c r="EJ4"/>
  <c r="EJ41" s="1"/>
  <c r="EI4"/>
  <c r="EI41" s="1"/>
  <c r="EH4"/>
  <c r="EH41" s="1"/>
  <c r="EG4"/>
  <c r="EG41" s="1"/>
  <c r="EF4"/>
  <c r="EF41" s="1"/>
  <c r="EE4"/>
  <c r="EE41" s="1"/>
  <c r="ED4"/>
  <c r="ED41" s="1"/>
  <c r="EC4"/>
  <c r="EC41" s="1"/>
  <c r="EB4"/>
  <c r="EB41" s="1"/>
  <c r="EA4"/>
  <c r="EA41" s="1"/>
  <c r="DZ4"/>
  <c r="DZ41" s="1"/>
  <c r="DY4"/>
  <c r="DY41" s="1"/>
  <c r="DX4"/>
  <c r="DX41" s="1"/>
  <c r="DW4"/>
  <c r="DW41" s="1"/>
  <c r="DV4"/>
  <c r="DV41" s="1"/>
  <c r="DU4"/>
  <c r="DU41" s="1"/>
  <c r="DT4"/>
  <c r="DS4"/>
  <c r="DS41" s="1"/>
  <c r="DR4"/>
  <c r="DQ4"/>
  <c r="DQ41" s="1"/>
  <c r="DO4"/>
  <c r="DN4"/>
  <c r="DN41" s="1"/>
  <c r="DM4"/>
  <c r="DM41" s="1"/>
  <c r="DL4"/>
  <c r="DL41" s="1"/>
  <c r="DK4"/>
  <c r="DK41" s="1"/>
  <c r="DJ4"/>
  <c r="DJ41" s="1"/>
  <c r="DI4"/>
  <c r="DH4"/>
  <c r="DH41" s="1"/>
  <c r="DG4"/>
  <c r="DG41" s="1"/>
  <c r="DF4"/>
  <c r="DF41" s="1"/>
  <c r="DE4"/>
  <c r="DE41" s="1"/>
  <c r="DD4"/>
  <c r="DD41" s="1"/>
  <c r="DC4"/>
  <c r="DC41" s="1"/>
  <c r="DB4"/>
  <c r="DB41" s="1"/>
  <c r="DA4"/>
  <c r="DA41" s="1"/>
  <c r="CZ4"/>
  <c r="CZ41" s="1"/>
  <c r="CY4"/>
  <c r="CX4"/>
  <c r="CX41" s="1"/>
  <c r="CW4"/>
  <c r="CW41" s="1"/>
  <c r="CV4"/>
  <c r="CV41" s="1"/>
  <c r="CU4"/>
  <c r="CT4"/>
  <c r="CT41" s="1"/>
  <c r="CR4"/>
  <c r="CQ4"/>
  <c r="CQ41" s="1"/>
  <c r="CP4"/>
  <c r="CP41" s="1"/>
  <c r="CO4"/>
  <c r="CO41" s="1"/>
  <c r="CN4"/>
  <c r="CN41" s="1"/>
  <c r="CM4"/>
  <c r="CM41" s="1"/>
  <c r="CL4"/>
  <c r="CL41" s="1"/>
  <c r="CK4"/>
  <c r="CK41" s="1"/>
  <c r="CJ4"/>
  <c r="CJ41" s="1"/>
  <c r="CI4"/>
  <c r="CI41" s="1"/>
  <c r="CH4"/>
  <c r="CH41" s="1"/>
  <c r="CG4"/>
  <c r="CG41" s="1"/>
  <c r="CF4"/>
  <c r="CF41" s="1"/>
  <c r="CE4"/>
  <c r="CE41" s="1"/>
  <c r="CD4"/>
  <c r="CC4"/>
  <c r="CC41" s="1"/>
  <c r="CB4"/>
  <c r="CB41" s="1"/>
  <c r="CA4"/>
  <c r="CA41" s="1"/>
  <c r="BZ4"/>
  <c r="BZ41" s="1"/>
  <c r="BX4"/>
  <c r="BX41" s="1"/>
  <c r="BW4"/>
  <c r="BW41" s="1"/>
  <c r="BV4"/>
  <c r="BV41" s="1"/>
  <c r="BU4"/>
  <c r="BT4"/>
  <c r="BT41" s="1"/>
  <c r="BS4"/>
  <c r="BR4"/>
  <c r="BR41" s="1"/>
  <c r="BQ4"/>
  <c r="BQ41" s="1"/>
  <c r="BP4"/>
  <c r="BP41" s="1"/>
  <c r="BO4"/>
  <c r="BN4"/>
  <c r="BN41" s="1"/>
  <c r="BM4"/>
  <c r="BM41" s="1"/>
  <c r="BL4"/>
  <c r="BL41" s="1"/>
  <c r="BK4"/>
  <c r="BK41" s="1"/>
  <c r="BI4"/>
  <c r="BI41" s="1"/>
  <c r="BH4"/>
  <c r="BH41" s="1"/>
  <c r="BG4"/>
  <c r="BG41" s="1"/>
  <c r="BF4"/>
  <c r="BE4"/>
  <c r="BE41" s="1"/>
  <c r="BD4"/>
  <c r="BD41" s="1"/>
  <c r="BC4"/>
  <c r="BC41" s="1"/>
  <c r="BB4"/>
  <c r="BA4"/>
  <c r="BA41" s="1"/>
  <c r="AY4"/>
  <c r="AX4"/>
  <c r="AX41" s="1"/>
  <c r="AW4"/>
  <c r="AW41" s="1"/>
  <c r="AV4"/>
  <c r="AV41" s="1"/>
  <c r="AU4"/>
  <c r="AU41" s="1"/>
  <c r="AT4"/>
  <c r="AT41" s="1"/>
  <c r="AS4"/>
  <c r="AS41" s="1"/>
  <c r="AR4"/>
  <c r="AR41" s="1"/>
  <c r="AQ4"/>
  <c r="AQ41" s="1"/>
  <c r="AP4"/>
  <c r="AP41" s="1"/>
  <c r="AO4"/>
  <c r="AN4"/>
  <c r="AN41" s="1"/>
  <c r="AM4"/>
  <c r="AL4"/>
  <c r="AL41" s="1"/>
  <c r="AK4"/>
  <c r="AJ4"/>
  <c r="AH4"/>
  <c r="AG4"/>
  <c r="AF4"/>
  <c r="AE4"/>
  <c r="AD4"/>
  <c r="AC4"/>
  <c r="AB4"/>
  <c r="AA4"/>
  <c r="Z4"/>
  <c r="Y4"/>
  <c r="X4"/>
  <c r="W4"/>
  <c r="V4"/>
  <c r="U4"/>
  <c r="T4"/>
  <c r="S4"/>
  <c r="R4"/>
  <c r="Q4"/>
  <c r="P4"/>
  <c r="O4"/>
  <c r="N4"/>
  <c r="M4"/>
  <c r="L4"/>
  <c r="K4"/>
  <c r="J4"/>
  <c r="I4"/>
  <c r="H4"/>
  <c r="G4"/>
  <c r="F4"/>
  <c r="E4"/>
  <c r="D4"/>
  <c r="FR3"/>
  <c r="FQ3"/>
  <c r="FP3"/>
  <c r="FO3"/>
  <c r="FN3"/>
  <c r="FM3"/>
  <c r="FL3"/>
  <c r="FK3"/>
  <c r="FJ3"/>
  <c r="FI3"/>
  <c r="FH3"/>
  <c r="FG3"/>
  <c r="FF3"/>
  <c r="FE3"/>
  <c r="FD3"/>
  <c r="FC3"/>
  <c r="FB3"/>
  <c r="FA3"/>
  <c r="EZ3"/>
  <c r="EY3"/>
  <c r="EX3"/>
  <c r="EW3"/>
  <c r="EV3"/>
  <c r="EU3"/>
  <c r="ET3"/>
  <c r="ES3"/>
  <c r="ER3"/>
  <c r="EQ3"/>
  <c r="EP3"/>
  <c r="EO3"/>
  <c r="EN3"/>
  <c r="EM3"/>
  <c r="EL3"/>
  <c r="EK3"/>
  <c r="EJ3"/>
  <c r="EI3"/>
  <c r="EH3"/>
  <c r="EG3"/>
  <c r="EF3"/>
  <c r="EE3"/>
  <c r="ED3"/>
  <c r="EC3"/>
  <c r="EB3"/>
  <c r="EA3"/>
  <c r="DZ3"/>
  <c r="DY3"/>
  <c r="DX3"/>
  <c r="DW3"/>
  <c r="DV3"/>
  <c r="DU3"/>
  <c r="DT3"/>
  <c r="DS3"/>
  <c r="DR3"/>
  <c r="DQ3"/>
  <c r="DO3"/>
  <c r="DN3"/>
  <c r="DM3"/>
  <c r="DL3"/>
  <c r="DK3"/>
  <c r="DJ3"/>
  <c r="DI3"/>
  <c r="DH3"/>
  <c r="DG3"/>
  <c r="DF3"/>
  <c r="DE3"/>
  <c r="DD3"/>
  <c r="DC3"/>
  <c r="DB3"/>
  <c r="DA3"/>
  <c r="CZ3"/>
  <c r="CY3"/>
  <c r="CX3"/>
  <c r="CW3"/>
  <c r="CV3"/>
  <c r="CU3"/>
  <c r="CT3"/>
  <c r="CR3"/>
  <c r="CQ3"/>
  <c r="CP3"/>
  <c r="CO3"/>
  <c r="CN3"/>
  <c r="CM3"/>
  <c r="CL3"/>
  <c r="CK3"/>
  <c r="CJ3"/>
  <c r="CI3"/>
  <c r="CH3"/>
  <c r="CG3"/>
  <c r="CF3"/>
  <c r="CE3"/>
  <c r="CD3"/>
  <c r="CC3"/>
  <c r="CB3"/>
  <c r="CA3"/>
  <c r="BZ3"/>
  <c r="BX3"/>
  <c r="BW3"/>
  <c r="BV3"/>
  <c r="BU3"/>
  <c r="BT3"/>
  <c r="BS3"/>
  <c r="BR3"/>
  <c r="BQ3"/>
  <c r="BP3"/>
  <c r="BO3"/>
  <c r="BN3"/>
  <c r="BM3"/>
  <c r="BL3"/>
  <c r="BK3"/>
  <c r="BI3"/>
  <c r="BH3"/>
  <c r="BG3"/>
  <c r="BF3"/>
  <c r="BE3"/>
  <c r="BD3"/>
  <c r="BC3"/>
  <c r="BB3"/>
  <c r="BA3"/>
  <c r="AY3"/>
  <c r="AX3"/>
  <c r="AW3"/>
  <c r="AV3"/>
  <c r="AU3"/>
  <c r="AT3"/>
  <c r="AS3"/>
  <c r="AR3"/>
  <c r="AQ3"/>
  <c r="AP3"/>
  <c r="AO3"/>
  <c r="AN3"/>
  <c r="AM3"/>
  <c r="AL3"/>
  <c r="AK3"/>
  <c r="AJ3"/>
  <c r="AH3"/>
  <c r="AG3"/>
  <c r="AF3"/>
  <c r="AE3"/>
  <c r="AD3"/>
  <c r="AC3"/>
  <c r="AB3"/>
  <c r="AA3"/>
  <c r="Z3"/>
  <c r="Y3"/>
  <c r="X3"/>
  <c r="W3"/>
  <c r="V3"/>
  <c r="U3"/>
  <c r="T3"/>
  <c r="S3"/>
  <c r="R3"/>
  <c r="Q3"/>
  <c r="P3"/>
  <c r="O3"/>
  <c r="N3"/>
  <c r="M3"/>
  <c r="L3"/>
  <c r="K3"/>
  <c r="J3"/>
  <c r="I3"/>
  <c r="H3"/>
  <c r="G3"/>
  <c r="F3"/>
  <c r="E3"/>
  <c r="D3"/>
  <c r="A3"/>
  <c r="CB39" l="1"/>
  <c r="CB40"/>
  <c r="FJ39"/>
  <c r="FJ40"/>
  <c r="BQ39"/>
  <c r="BQ40"/>
  <c r="CL39"/>
  <c r="CL40"/>
  <c r="BL40"/>
  <c r="BL39"/>
  <c r="CA40"/>
  <c r="CA39"/>
  <c r="CK40"/>
  <c r="CK39"/>
  <c r="CM40"/>
  <c r="CM39"/>
  <c r="FQ40"/>
  <c r="FQ39"/>
  <c r="FM40"/>
  <c r="FM39"/>
  <c r="BE40"/>
  <c r="BE39"/>
  <c r="BD40"/>
  <c r="BD39"/>
  <c r="AX39"/>
  <c r="AX40"/>
  <c r="BG40"/>
  <c r="BG39"/>
  <c r="AW40"/>
  <c r="AW39"/>
  <c r="CD41"/>
  <c r="FN41"/>
  <c r="FN45" s="1"/>
  <c r="CR41"/>
  <c r="CR45" s="1"/>
  <c r="BF41"/>
  <c r="BF45" s="1"/>
  <c r="FI41"/>
  <c r="FI45" s="1"/>
  <c r="FH41"/>
  <c r="FH45" s="1"/>
  <c r="BU41"/>
  <c r="BU45" s="1"/>
  <c r="BO41"/>
  <c r="BO45" s="1"/>
  <c r="BS41"/>
  <c r="BS45" s="1"/>
  <c r="EY41"/>
  <c r="EY45" s="1"/>
  <c r="ES41"/>
  <c r="EN39"/>
  <c r="EN40"/>
  <c r="EZ40"/>
  <c r="EZ39"/>
  <c r="AS40"/>
  <c r="AS39"/>
  <c r="EJ39"/>
  <c r="EJ40"/>
  <c r="EL39"/>
  <c r="EL40"/>
  <c r="EW40"/>
  <c r="EW39"/>
  <c r="DI41"/>
  <c r="DI45" s="1"/>
  <c r="CY41"/>
  <c r="BB41"/>
  <c r="DC40"/>
  <c r="DC39"/>
  <c r="DG39"/>
  <c r="DG40"/>
  <c r="DX39"/>
  <c r="DX40"/>
  <c r="AP39"/>
  <c r="AP40"/>
  <c r="CT39"/>
  <c r="CT40"/>
  <c r="DN39"/>
  <c r="DN40"/>
  <c r="EE39"/>
  <c r="EE40"/>
  <c r="CW39"/>
  <c r="CW40"/>
  <c r="DA40"/>
  <c r="DA39"/>
  <c r="DZ39"/>
  <c r="DZ40"/>
  <c r="AR39"/>
  <c r="AR40"/>
  <c r="DY40"/>
  <c r="DY39"/>
  <c r="AJ41"/>
  <c r="ER41"/>
  <c r="ER45" s="1"/>
  <c r="ET41"/>
  <c r="EV41"/>
  <c r="EX41"/>
  <c r="EX45" s="1"/>
  <c r="FB41"/>
  <c r="CX39"/>
  <c r="CX43" s="1"/>
  <c r="CX40"/>
  <c r="CY40"/>
  <c r="CY44" s="1"/>
  <c r="CY39"/>
  <c r="CY43" s="1"/>
  <c r="DE40"/>
  <c r="DE39"/>
  <c r="DE43" s="1"/>
  <c r="DI40"/>
  <c r="DI44" s="1"/>
  <c r="DI39"/>
  <c r="DI43" s="1"/>
  <c r="DK40"/>
  <c r="DK44" s="1"/>
  <c r="DK39"/>
  <c r="DK43" s="1"/>
  <c r="ED40"/>
  <c r="ED44" s="1"/>
  <c r="ED39"/>
  <c r="ED43" s="1"/>
  <c r="EF40"/>
  <c r="EF44" s="1"/>
  <c r="EF39"/>
  <c r="EF43" s="1"/>
  <c r="EH40"/>
  <c r="EH44" s="1"/>
  <c r="EH39"/>
  <c r="EH43" s="1"/>
  <c r="CZ39"/>
  <c r="CZ43" s="1"/>
  <c r="CZ40"/>
  <c r="DB39"/>
  <c r="DB43" s="1"/>
  <c r="DB40"/>
  <c r="DB44" s="1"/>
  <c r="DD39"/>
  <c r="DD43" s="1"/>
  <c r="DD40"/>
  <c r="DD44" s="1"/>
  <c r="DF39"/>
  <c r="DF43" s="1"/>
  <c r="DF40"/>
  <c r="DF44" s="1"/>
  <c r="DH39"/>
  <c r="DH43" s="1"/>
  <c r="DH40"/>
  <c r="DH44" s="1"/>
  <c r="DJ39"/>
  <c r="DJ43" s="1"/>
  <c r="DJ40"/>
  <c r="DL39"/>
  <c r="DL43" s="1"/>
  <c r="DL40"/>
  <c r="DL44" s="1"/>
  <c r="EG39"/>
  <c r="EG43" s="1"/>
  <c r="EG40"/>
  <c r="EG44" s="1"/>
  <c r="EI39"/>
  <c r="EI43" s="1"/>
  <c r="EI40"/>
  <c r="EI44" s="1"/>
  <c r="EK40"/>
  <c r="EK44" s="1"/>
  <c r="EK39"/>
  <c r="EP40"/>
  <c r="EP44" s="1"/>
  <c r="EP39"/>
  <c r="EP43" s="1"/>
  <c r="AT40"/>
  <c r="AT44" s="1"/>
  <c r="AT39"/>
  <c r="AT43" s="1"/>
  <c r="EM40"/>
  <c r="EM44" s="1"/>
  <c r="EM39"/>
  <c r="EM43" s="1"/>
  <c r="EO40"/>
  <c r="EO44" s="1"/>
  <c r="EO39"/>
  <c r="EQ39"/>
  <c r="EQ43" s="1"/>
  <c r="EQ40"/>
  <c r="EQ44" s="1"/>
  <c r="ES40"/>
  <c r="ES44" s="1"/>
  <c r="ES39"/>
  <c r="ES43" s="1"/>
  <c r="EU40"/>
  <c r="EU44" s="1"/>
  <c r="EU39"/>
  <c r="EU43" s="1"/>
  <c r="EY40"/>
  <c r="EY44" s="1"/>
  <c r="EY39"/>
  <c r="EY43" s="1"/>
  <c r="FA40"/>
  <c r="FA44" s="1"/>
  <c r="FA39"/>
  <c r="FA43" s="1"/>
  <c r="FC40"/>
  <c r="FC44" s="1"/>
  <c r="FC39"/>
  <c r="FC43" s="1"/>
  <c r="ER39"/>
  <c r="ER43" s="1"/>
  <c r="ER40"/>
  <c r="ER44" s="1"/>
  <c r="ET39"/>
  <c r="ET43" s="1"/>
  <c r="ET40"/>
  <c r="ET44" s="1"/>
  <c r="EV39"/>
  <c r="EV43" s="1"/>
  <c r="EV40"/>
  <c r="EV44" s="1"/>
  <c r="EX39"/>
  <c r="EX40"/>
  <c r="FB39"/>
  <c r="FB40"/>
  <c r="FB44" s="1"/>
  <c r="FD39"/>
  <c r="FD43" s="1"/>
  <c r="FD40"/>
  <c r="FD44" s="1"/>
  <c r="BK40"/>
  <c r="BK44" s="1"/>
  <c r="BK39"/>
  <c r="BK43" s="1"/>
  <c r="BM40"/>
  <c r="BM44" s="1"/>
  <c r="BM39"/>
  <c r="BM43" s="1"/>
  <c r="BO40"/>
  <c r="BO44" s="1"/>
  <c r="BO39"/>
  <c r="BO43" s="1"/>
  <c r="BS40"/>
  <c r="BS44" s="1"/>
  <c r="BS39"/>
  <c r="BS43" s="1"/>
  <c r="BU40"/>
  <c r="BU44" s="1"/>
  <c r="BU39"/>
  <c r="BU43" s="1"/>
  <c r="BW40"/>
  <c r="BW44" s="1"/>
  <c r="BW39"/>
  <c r="BW43" s="1"/>
  <c r="BN40"/>
  <c r="BN44" s="1"/>
  <c r="BN39"/>
  <c r="BN43" s="1"/>
  <c r="BP40"/>
  <c r="BP44" s="1"/>
  <c r="BP39"/>
  <c r="BP43" s="1"/>
  <c r="BR40"/>
  <c r="BR44" s="1"/>
  <c r="BR39"/>
  <c r="BR43" s="1"/>
  <c r="BT40"/>
  <c r="BT44" s="1"/>
  <c r="BT39"/>
  <c r="BT43" s="1"/>
  <c r="BV40"/>
  <c r="BV44" s="1"/>
  <c r="BV39"/>
  <c r="BV43" s="1"/>
  <c r="BX40"/>
  <c r="BX44" s="1"/>
  <c r="BX39"/>
  <c r="BX43" s="1"/>
  <c r="FF40"/>
  <c r="FF44" s="1"/>
  <c r="FF39"/>
  <c r="FF43" s="1"/>
  <c r="FH40"/>
  <c r="FH44" s="1"/>
  <c r="FH39"/>
  <c r="FE39"/>
  <c r="FE43" s="1"/>
  <c r="FE40"/>
  <c r="FE44" s="1"/>
  <c r="FG39"/>
  <c r="FG40"/>
  <c r="FG44" s="1"/>
  <c r="FI39"/>
  <c r="FI43" s="1"/>
  <c r="FI40"/>
  <c r="FI44" s="1"/>
  <c r="FK39"/>
  <c r="FK43" s="1"/>
  <c r="FK40"/>
  <c r="FK44" s="1"/>
  <c r="AU40"/>
  <c r="AU44" s="1"/>
  <c r="AU39"/>
  <c r="AU43" s="1"/>
  <c r="BZ39"/>
  <c r="BZ43" s="1"/>
  <c r="BZ40"/>
  <c r="BZ44" s="1"/>
  <c r="FL40"/>
  <c r="FL44" s="1"/>
  <c r="FL39"/>
  <c r="FL43" s="1"/>
  <c r="BF40"/>
  <c r="BF44" s="1"/>
  <c r="BF39"/>
  <c r="BF43" s="1"/>
  <c r="BH40"/>
  <c r="BH44" s="1"/>
  <c r="BH39"/>
  <c r="BH43" s="1"/>
  <c r="AV40"/>
  <c r="AV44" s="1"/>
  <c r="AV39"/>
  <c r="AV43" s="1"/>
  <c r="CD40"/>
  <c r="CD44" s="1"/>
  <c r="CD39"/>
  <c r="CD43" s="1"/>
  <c r="CF40"/>
  <c r="CF44" s="1"/>
  <c r="CF39"/>
  <c r="CF43" s="1"/>
  <c r="CH40"/>
  <c r="CH44" s="1"/>
  <c r="CH39"/>
  <c r="CH43" s="1"/>
  <c r="CJ40"/>
  <c r="CJ44" s="1"/>
  <c r="CJ39"/>
  <c r="CJ43" s="1"/>
  <c r="CN40"/>
  <c r="CN44" s="1"/>
  <c r="CN39"/>
  <c r="CN43" s="1"/>
  <c r="CP40"/>
  <c r="CP44" s="1"/>
  <c r="CP39"/>
  <c r="CP43" s="1"/>
  <c r="CR40"/>
  <c r="CR44" s="1"/>
  <c r="CR39"/>
  <c r="CR43" s="1"/>
  <c r="DM39"/>
  <c r="DM43" s="1"/>
  <c r="DM40"/>
  <c r="DM44" s="1"/>
  <c r="CC39"/>
  <c r="CC43" s="1"/>
  <c r="CC40"/>
  <c r="CC44" s="1"/>
  <c r="CE39"/>
  <c r="CE43" s="1"/>
  <c r="CE40"/>
  <c r="CE44" s="1"/>
  <c r="CG39"/>
  <c r="CG43" s="1"/>
  <c r="CG40"/>
  <c r="CG44" s="1"/>
  <c r="CI39"/>
  <c r="CI43" s="1"/>
  <c r="CI40"/>
  <c r="CI44" s="1"/>
  <c r="CO39"/>
  <c r="CO43" s="1"/>
  <c r="CO40"/>
  <c r="CO44" s="1"/>
  <c r="CQ39"/>
  <c r="CQ43" s="1"/>
  <c r="CQ40"/>
  <c r="CQ44" s="1"/>
  <c r="FN40"/>
  <c r="FN44" s="1"/>
  <c r="FN39"/>
  <c r="FN43" s="1"/>
  <c r="FP39"/>
  <c r="FP43" s="1"/>
  <c r="FP40"/>
  <c r="FP44" s="1"/>
  <c r="FO40"/>
  <c r="FO44" s="1"/>
  <c r="FO39"/>
  <c r="FO43" s="1"/>
  <c r="BB40"/>
  <c r="BB39"/>
  <c r="BB43" s="1"/>
  <c r="DV40"/>
  <c r="DV44" s="1"/>
  <c r="DV39"/>
  <c r="DV43" s="1"/>
  <c r="EB40"/>
  <c r="EB44" s="1"/>
  <c r="EB39"/>
  <c r="EB43" s="1"/>
  <c r="AQ40"/>
  <c r="AQ44" s="1"/>
  <c r="AQ39"/>
  <c r="AQ43" s="1"/>
  <c r="BA40"/>
  <c r="BA44" s="1"/>
  <c r="BA39"/>
  <c r="BA43" s="1"/>
  <c r="BC40"/>
  <c r="BC44" s="1"/>
  <c r="BC39"/>
  <c r="BC43" s="1"/>
  <c r="BI40"/>
  <c r="BI44" s="1"/>
  <c r="BI39"/>
  <c r="BI43" s="1"/>
  <c r="DU39"/>
  <c r="DU43" s="1"/>
  <c r="DU40"/>
  <c r="DU44" s="1"/>
  <c r="DW40"/>
  <c r="DW44" s="1"/>
  <c r="DW39"/>
  <c r="DW43" s="1"/>
  <c r="EA40"/>
  <c r="EA44" s="1"/>
  <c r="EA39"/>
  <c r="EA43" s="1"/>
  <c r="EC40"/>
  <c r="EC44" s="1"/>
  <c r="EC39"/>
  <c r="EC43" s="1"/>
  <c r="AK40"/>
  <c r="AK44" s="1"/>
  <c r="AK39"/>
  <c r="AM40"/>
  <c r="AM44" s="1"/>
  <c r="AM39"/>
  <c r="AM43" s="1"/>
  <c r="AO40"/>
  <c r="AO44" s="1"/>
  <c r="AO39"/>
  <c r="AO43" s="1"/>
  <c r="AY40"/>
  <c r="AY44" s="1"/>
  <c r="AY39"/>
  <c r="AY43" s="1"/>
  <c r="CU40"/>
  <c r="CU44" s="1"/>
  <c r="CU39"/>
  <c r="CU43" s="1"/>
  <c r="DO40"/>
  <c r="DO44" s="1"/>
  <c r="DO39"/>
  <c r="DO43" s="1"/>
  <c r="DR40"/>
  <c r="DR44" s="1"/>
  <c r="DR39"/>
  <c r="DR43" s="1"/>
  <c r="DT40"/>
  <c r="DT44" s="1"/>
  <c r="DT39"/>
  <c r="DT43" s="1"/>
  <c r="FR40"/>
  <c r="FR44" s="1"/>
  <c r="FR39"/>
  <c r="FR43" s="1"/>
  <c r="AJ40"/>
  <c r="AJ44" s="1"/>
  <c r="AJ39"/>
  <c r="AJ43" s="1"/>
  <c r="AL40"/>
  <c r="AL44" s="1"/>
  <c r="AL39"/>
  <c r="AL43" s="1"/>
  <c r="AN40"/>
  <c r="AN44" s="1"/>
  <c r="AN39"/>
  <c r="AN43" s="1"/>
  <c r="CV40"/>
  <c r="CV44" s="1"/>
  <c r="CV39"/>
  <c r="CV43" s="1"/>
  <c r="DQ40"/>
  <c r="DQ44" s="1"/>
  <c r="DQ39"/>
  <c r="DQ43" s="1"/>
  <c r="DS40"/>
  <c r="DS44" s="1"/>
  <c r="DS39"/>
  <c r="DS43" s="1"/>
  <c r="AK41"/>
  <c r="AM41"/>
  <c r="AM45" s="1"/>
  <c r="AO41"/>
  <c r="AO45" s="1"/>
  <c r="AY41"/>
  <c r="AY45" s="1"/>
  <c r="CU41"/>
  <c r="CU45" s="1"/>
  <c r="DO41"/>
  <c r="DO45" s="1"/>
  <c r="DR41"/>
  <c r="DR45" s="1"/>
  <c r="DT41"/>
  <c r="DT45" s="1"/>
  <c r="FR41"/>
  <c r="FR45" s="1"/>
  <c r="AS43"/>
  <c r="BD43"/>
  <c r="EJ43"/>
  <c r="EL43"/>
  <c r="EN43"/>
  <c r="BE45"/>
  <c r="BG45"/>
  <c r="CT45"/>
  <c r="DY44"/>
  <c r="EE45"/>
  <c r="FM45"/>
  <c r="BL43"/>
  <c r="CA43"/>
  <c r="CK43"/>
  <c r="CM43"/>
  <c r="FQ43"/>
  <c r="BQ44"/>
  <c r="CB44"/>
  <c r="CL44"/>
  <c r="FJ44"/>
  <c r="CZ45"/>
  <c r="DB45"/>
  <c r="DD45"/>
  <c r="DF45"/>
  <c r="DH45"/>
  <c r="DJ45"/>
  <c r="DL45"/>
  <c r="EG45"/>
  <c r="EK45"/>
  <c r="EI45"/>
  <c r="AV45"/>
  <c r="FK45"/>
  <c r="FP45"/>
  <c r="CV45"/>
  <c r="DS45"/>
  <c r="DQ45"/>
  <c r="D8" i="3"/>
  <c r="E19"/>
  <c r="J37" i="11"/>
  <c r="S39" i="12"/>
  <c r="E25" i="3"/>
  <c r="V38" i="11"/>
  <c r="D25" i="3"/>
  <c r="U38" i="11"/>
  <c r="E24" i="3"/>
  <c r="D24"/>
  <c r="D19"/>
  <c r="AB5" i="31"/>
  <c r="AM4" i="33" s="1"/>
  <c r="AB38" i="31"/>
  <c r="AB36"/>
  <c r="AB34"/>
  <c r="AB32"/>
  <c r="AB30"/>
  <c r="AB28"/>
  <c r="AB26"/>
  <c r="AB24"/>
  <c r="AB22"/>
  <c r="AB20"/>
  <c r="AB18"/>
  <c r="AB16"/>
  <c r="AB14"/>
  <c r="AB12"/>
  <c r="AB10"/>
  <c r="AB8"/>
  <c r="AB6"/>
  <c r="AK4" i="33"/>
  <c r="D18" i="3"/>
  <c r="AB39" i="31"/>
  <c r="AB37"/>
  <c r="AB35"/>
  <c r="AB33"/>
  <c r="AB31"/>
  <c r="AB29"/>
  <c r="AB27"/>
  <c r="AB25"/>
  <c r="AB23"/>
  <c r="AB21"/>
  <c r="AB19"/>
  <c r="AB17"/>
  <c r="AB15"/>
  <c r="AB13"/>
  <c r="AB11"/>
  <c r="AB9"/>
  <c r="AB7"/>
  <c r="K39"/>
  <c r="K37"/>
  <c r="K35"/>
  <c r="K33"/>
  <c r="K31"/>
  <c r="K29"/>
  <c r="K27"/>
  <c r="K25"/>
  <c r="K23"/>
  <c r="K21"/>
  <c r="K19"/>
  <c r="K17"/>
  <c r="K15"/>
  <c r="K13"/>
  <c r="K11"/>
  <c r="K9"/>
  <c r="K7"/>
  <c r="X37" i="33"/>
  <c r="X35"/>
  <c r="X33"/>
  <c r="X31"/>
  <c r="X29"/>
  <c r="X27"/>
  <c r="X25"/>
  <c r="X23"/>
  <c r="X21"/>
  <c r="X19"/>
  <c r="X17"/>
  <c r="X15"/>
  <c r="X13"/>
  <c r="X11"/>
  <c r="X9"/>
  <c r="X7"/>
  <c r="X5"/>
  <c r="K5" i="31"/>
  <c r="Q39"/>
  <c r="P38"/>
  <c r="Q38" s="1"/>
  <c r="N37" i="11" s="1"/>
  <c r="F39" i="31"/>
  <c r="T38" i="33" s="1"/>
  <c r="F37" i="31"/>
  <c r="T36" i="33" s="1"/>
  <c r="F35" i="31"/>
  <c r="T34" i="33" s="1"/>
  <c r="F33" i="31"/>
  <c r="T32" i="33" s="1"/>
  <c r="F31" i="31"/>
  <c r="T30" i="33" s="1"/>
  <c r="F29" i="31"/>
  <c r="T28" i="33" s="1"/>
  <c r="F27" i="31"/>
  <c r="T26" i="33" s="1"/>
  <c r="F25" i="31"/>
  <c r="T24" i="33" s="1"/>
  <c r="F23" i="31"/>
  <c r="T22" i="33" s="1"/>
  <c r="F21" i="31"/>
  <c r="T20" i="33" s="1"/>
  <c r="F19" i="31"/>
  <c r="T18" i="33" s="1"/>
  <c r="F17" i="31"/>
  <c r="T16" i="33" s="1"/>
  <c r="F15" i="31"/>
  <c r="T14" i="33" s="1"/>
  <c r="F13" i="31"/>
  <c r="T12" i="33" s="1"/>
  <c r="F11" i="31"/>
  <c r="T10" i="33" s="1"/>
  <c r="F9" i="31"/>
  <c r="T8" i="33" s="1"/>
  <c r="F7" i="31"/>
  <c r="T6" i="33" s="1"/>
  <c r="S4"/>
  <c r="S38"/>
  <c r="F38" i="31"/>
  <c r="T37" i="33" s="1"/>
  <c r="F36" i="31"/>
  <c r="T35" i="33" s="1"/>
  <c r="F34" i="31"/>
  <c r="T33" i="33" s="1"/>
  <c r="F32" i="31"/>
  <c r="T31" i="33" s="1"/>
  <c r="F30" i="31"/>
  <c r="T29" i="33" s="1"/>
  <c r="F28" i="31"/>
  <c r="T27" i="33" s="1"/>
  <c r="F26" i="31"/>
  <c r="T25" i="33" s="1"/>
  <c r="F24" i="31"/>
  <c r="T23" i="33" s="1"/>
  <c r="F22" i="31"/>
  <c r="T21" i="33" s="1"/>
  <c r="F20" i="31"/>
  <c r="T19" i="33" s="1"/>
  <c r="F18" i="31"/>
  <c r="T17" i="33" s="1"/>
  <c r="F16" i="31"/>
  <c r="T15" i="33" s="1"/>
  <c r="F14" i="31"/>
  <c r="T13" i="33" s="1"/>
  <c r="F12" i="31"/>
  <c r="T11" i="33" s="1"/>
  <c r="F10" i="31"/>
  <c r="T9" i="33" s="1"/>
  <c r="F8" i="31"/>
  <c r="T7" i="33" s="1"/>
  <c r="F6" i="31"/>
  <c r="T5" i="33" s="1"/>
  <c r="S38" i="11"/>
  <c r="E22" i="3"/>
  <c r="D22"/>
  <c r="E21"/>
  <c r="R38" i="11"/>
  <c r="D21" i="3"/>
  <c r="L38" i="11"/>
  <c r="K38"/>
  <c r="E14" i="3"/>
  <c r="D14"/>
  <c r="L5" i="12"/>
  <c r="L38"/>
  <c r="L36"/>
  <c r="L34"/>
  <c r="L32"/>
  <c r="L30"/>
  <c r="L28"/>
  <c r="L26"/>
  <c r="L24"/>
  <c r="L22"/>
  <c r="L20"/>
  <c r="L18"/>
  <c r="L16"/>
  <c r="L14"/>
  <c r="L12"/>
  <c r="L10"/>
  <c r="L8"/>
  <c r="L6"/>
  <c r="Q4" i="33"/>
  <c r="D12" i="3"/>
  <c r="L39" i="12"/>
  <c r="L37"/>
  <c r="L35"/>
  <c r="L33"/>
  <c r="L31"/>
  <c r="L29"/>
  <c r="L27"/>
  <c r="L25"/>
  <c r="L23"/>
  <c r="L21"/>
  <c r="L19"/>
  <c r="L17"/>
  <c r="L15"/>
  <c r="L13"/>
  <c r="L11"/>
  <c r="L9"/>
  <c r="L7"/>
  <c r="Q38" i="33"/>
  <c r="Q36"/>
  <c r="Q34"/>
  <c r="Q32"/>
  <c r="Q30"/>
  <c r="Q28"/>
  <c r="Q26"/>
  <c r="Q24"/>
  <c r="Q22"/>
  <c r="Q20"/>
  <c r="Q18"/>
  <c r="Q16"/>
  <c r="Q14"/>
  <c r="Q12"/>
  <c r="Q10"/>
  <c r="Q8"/>
  <c r="Q6"/>
  <c r="D11" i="3"/>
  <c r="F39" i="12"/>
  <c r="F37"/>
  <c r="L36" i="33" s="1"/>
  <c r="F35" i="12"/>
  <c r="L34" i="33" s="1"/>
  <c r="F33" i="12"/>
  <c r="L32" i="33" s="1"/>
  <c r="F31" i="12"/>
  <c r="L30" i="33" s="1"/>
  <c r="F29" i="12"/>
  <c r="L28" i="33" s="1"/>
  <c r="F27" i="12"/>
  <c r="L26" i="33" s="1"/>
  <c r="F25" i="12"/>
  <c r="L24" i="33" s="1"/>
  <c r="F23" i="12"/>
  <c r="L22" i="33" s="1"/>
  <c r="F21" i="12"/>
  <c r="L20" i="33" s="1"/>
  <c r="F19" i="12"/>
  <c r="L18" i="33" s="1"/>
  <c r="F17" i="12"/>
  <c r="L16" i="33" s="1"/>
  <c r="F15" i="12"/>
  <c r="L14" i="33" s="1"/>
  <c r="F13" i="12"/>
  <c r="L12" i="33" s="1"/>
  <c r="F11" i="12"/>
  <c r="L10" i="33" s="1"/>
  <c r="F9" i="12"/>
  <c r="L8" i="33" s="1"/>
  <c r="F7" i="12"/>
  <c r="L6" i="33" s="1"/>
  <c r="K4"/>
  <c r="F38" i="12"/>
  <c r="F36"/>
  <c r="L35" i="33" s="1"/>
  <c r="F34" i="12"/>
  <c r="L33" i="33" s="1"/>
  <c r="F32" i="12"/>
  <c r="L31" i="33" s="1"/>
  <c r="F30" i="12"/>
  <c r="L29" i="33" s="1"/>
  <c r="F28" i="12"/>
  <c r="L27" i="33" s="1"/>
  <c r="F26" i="12"/>
  <c r="L25" i="33" s="1"/>
  <c r="F24" i="12"/>
  <c r="L23" i="33" s="1"/>
  <c r="F22" i="12"/>
  <c r="L21" i="33" s="1"/>
  <c r="F20" i="12"/>
  <c r="L19" i="33" s="1"/>
  <c r="F18" i="12"/>
  <c r="L17" i="33" s="1"/>
  <c r="F16" i="12"/>
  <c r="L15" i="33" s="1"/>
  <c r="F14" i="12"/>
  <c r="L13" i="33" s="1"/>
  <c r="F12" i="12"/>
  <c r="L11" i="33" s="1"/>
  <c r="F10" i="12"/>
  <c r="L9" i="33" s="1"/>
  <c r="F8" i="12"/>
  <c r="L7" i="33" s="1"/>
  <c r="F6" i="12"/>
  <c r="L5" i="33" s="1"/>
  <c r="E9" i="3"/>
  <c r="F38" i="11"/>
  <c r="D9" i="3"/>
  <c r="E8"/>
  <c r="E38" i="11"/>
  <c r="CX45" i="35"/>
  <c r="AC5" i="5"/>
  <c r="F4" i="33" s="1"/>
  <c r="AC38" i="5"/>
  <c r="F37" i="33" s="1"/>
  <c r="AC36" i="5"/>
  <c r="F35" i="33" s="1"/>
  <c r="AC34" i="5"/>
  <c r="F33" i="33" s="1"/>
  <c r="AC32" i="5"/>
  <c r="F31" i="33" s="1"/>
  <c r="AC30" i="5"/>
  <c r="F29" i="33" s="1"/>
  <c r="AC28" i="5"/>
  <c r="F27" i="33" s="1"/>
  <c r="AC26" i="5"/>
  <c r="F25" i="33" s="1"/>
  <c r="AC24" i="5"/>
  <c r="F23" i="33" s="1"/>
  <c r="AC22" i="5"/>
  <c r="F21" i="33" s="1"/>
  <c r="AC20" i="5"/>
  <c r="F19" i="33" s="1"/>
  <c r="AC18" i="5"/>
  <c r="F17" i="33" s="1"/>
  <c r="AC16" i="5"/>
  <c r="F15" i="33" s="1"/>
  <c r="AC14" i="5"/>
  <c r="F13" i="33" s="1"/>
  <c r="AC12" i="5"/>
  <c r="F11" i="33" s="1"/>
  <c r="AC10" i="5"/>
  <c r="F9" i="33" s="1"/>
  <c r="AC8" i="5"/>
  <c r="F7" i="33" s="1"/>
  <c r="AC6" i="5"/>
  <c r="F5" i="33" s="1"/>
  <c r="AC39" i="5"/>
  <c r="AC37"/>
  <c r="F36" i="33" s="1"/>
  <c r="AC35" i="5"/>
  <c r="F34" i="33" s="1"/>
  <c r="AC33" i="5"/>
  <c r="F32" i="33" s="1"/>
  <c r="AC31" i="5"/>
  <c r="F30" i="33" s="1"/>
  <c r="AC29" i="5"/>
  <c r="F28" i="33" s="1"/>
  <c r="AC27" i="5"/>
  <c r="F26" i="33" s="1"/>
  <c r="AC25" i="5"/>
  <c r="F24" i="33" s="1"/>
  <c r="AC23" i="5"/>
  <c r="F22" i="33" s="1"/>
  <c r="AC21" i="5"/>
  <c r="F20" i="33" s="1"/>
  <c r="AC19" i="5"/>
  <c r="F18" i="33" s="1"/>
  <c r="AC17" i="5"/>
  <c r="F16" i="33" s="1"/>
  <c r="AC15" i="5"/>
  <c r="F14" i="33" s="1"/>
  <c r="AC13" i="5"/>
  <c r="F12" i="33" s="1"/>
  <c r="AC11" i="5"/>
  <c r="F10" i="33" s="1"/>
  <c r="AC9" i="5"/>
  <c r="F8" i="33" s="1"/>
  <c r="AC7" i="5"/>
  <c r="F6" i="33" s="1"/>
  <c r="AD38" i="5"/>
  <c r="P39"/>
  <c r="P37"/>
  <c r="P35"/>
  <c r="P33"/>
  <c r="P31"/>
  <c r="P29"/>
  <c r="P27"/>
  <c r="P25"/>
  <c r="P23"/>
  <c r="P21"/>
  <c r="P19"/>
  <c r="P17"/>
  <c r="P15"/>
  <c r="P13"/>
  <c r="P11"/>
  <c r="P9"/>
  <c r="P7"/>
  <c r="BZ4" i="33"/>
  <c r="AD39" i="5"/>
  <c r="P5"/>
  <c r="P38"/>
  <c r="P36"/>
  <c r="P34"/>
  <c r="P32"/>
  <c r="P30"/>
  <c r="P28"/>
  <c r="P26"/>
  <c r="P24"/>
  <c r="P22"/>
  <c r="P20"/>
  <c r="P18"/>
  <c r="P16"/>
  <c r="P14"/>
  <c r="P12"/>
  <c r="P10"/>
  <c r="P8"/>
  <c r="P6"/>
  <c r="FG43" i="35"/>
  <c r="EX43"/>
  <c r="EZ43"/>
  <c r="FB43"/>
  <c r="ES45"/>
  <c r="EU45"/>
  <c r="EW45"/>
  <c r="FA45"/>
  <c r="FC45"/>
  <c r="AW43"/>
  <c r="CB43"/>
  <c r="CL43"/>
  <c r="AX45"/>
  <c r="CA45"/>
  <c r="CC45"/>
  <c r="CE45"/>
  <c r="CG45"/>
  <c r="CI45"/>
  <c r="CK45"/>
  <c r="CM45"/>
  <c r="CO45"/>
  <c r="CQ45"/>
  <c r="DN45"/>
  <c r="FO45"/>
  <c r="FQ45"/>
  <c r="AX43"/>
  <c r="BE43"/>
  <c r="BG43"/>
  <c r="FM43"/>
  <c r="AU45"/>
  <c r="AW45"/>
  <c r="BD44"/>
  <c r="BH45"/>
  <c r="BZ45"/>
  <c r="BQ43"/>
  <c r="FH43"/>
  <c r="FJ43"/>
  <c r="BL45"/>
  <c r="BN45"/>
  <c r="BP45"/>
  <c r="BR45"/>
  <c r="BT45"/>
  <c r="BV45"/>
  <c r="FE45"/>
  <c r="FG45"/>
  <c r="EK43"/>
  <c r="EO43"/>
  <c r="EW43"/>
  <c r="AS45"/>
  <c r="EJ45"/>
  <c r="EL45"/>
  <c r="EN45"/>
  <c r="EP45"/>
  <c r="EX44"/>
  <c r="EZ44"/>
  <c r="AK43"/>
  <c r="CW43"/>
  <c r="DA43"/>
  <c r="DC43"/>
  <c r="DG43"/>
  <c r="DX43"/>
  <c r="DZ43"/>
  <c r="AJ45"/>
  <c r="AL45"/>
  <c r="AN45"/>
  <c r="AP45"/>
  <c r="AR45"/>
  <c r="AP43"/>
  <c r="AR43"/>
  <c r="CT43"/>
  <c r="DN43"/>
  <c r="DY43"/>
  <c r="EE43"/>
  <c r="AK45"/>
  <c r="BB45"/>
  <c r="CW45"/>
  <c r="CY45"/>
  <c r="DA45"/>
  <c r="DC45"/>
  <c r="DE45"/>
  <c r="DG45"/>
  <c r="DK45"/>
  <c r="DV45"/>
  <c r="DX45"/>
  <c r="DZ45"/>
  <c r="EB45"/>
  <c r="ED45"/>
  <c r="EF45"/>
  <c r="EH45"/>
  <c r="AW44"/>
  <c r="FQ44"/>
  <c r="AX44"/>
  <c r="DN44"/>
  <c r="CM44"/>
  <c r="CK44"/>
  <c r="CA44"/>
  <c r="DM45"/>
  <c r="CP45"/>
  <c r="CN45"/>
  <c r="CL45"/>
  <c r="CJ45"/>
  <c r="CH45"/>
  <c r="CF45"/>
  <c r="CD45"/>
  <c r="CB45"/>
  <c r="FM44"/>
  <c r="FL45"/>
  <c r="BD45"/>
  <c r="BG44"/>
  <c r="BE44"/>
  <c r="BL44"/>
  <c r="BW45"/>
  <c r="BQ45"/>
  <c r="BM45"/>
  <c r="BK45"/>
  <c r="BX45"/>
  <c r="FJ45"/>
  <c r="FF45"/>
  <c r="EN44"/>
  <c r="EL44"/>
  <c r="AS44"/>
  <c r="EQ45"/>
  <c r="EO45"/>
  <c r="EM45"/>
  <c r="AT45"/>
  <c r="EJ44"/>
  <c r="EW44"/>
  <c r="FD45"/>
  <c r="FB45"/>
  <c r="EZ45"/>
  <c r="EV45"/>
  <c r="ET45"/>
  <c r="DG44"/>
  <c r="DE44"/>
  <c r="DC44"/>
  <c r="DA44"/>
  <c r="EE44"/>
  <c r="DJ44"/>
  <c r="CZ44"/>
  <c r="CX44"/>
  <c r="DZ44"/>
  <c r="DX44"/>
  <c r="BB44"/>
  <c r="AR44"/>
  <c r="EC45"/>
  <c r="EA45"/>
  <c r="DY45"/>
  <c r="DW45"/>
  <c r="DU45"/>
  <c r="BI45"/>
  <c r="BC45"/>
  <c r="BA45"/>
  <c r="AQ45"/>
  <c r="CT44"/>
  <c r="AP44"/>
  <c r="CW44"/>
  <c r="J38" i="11" l="1"/>
  <c r="E18" i="3"/>
  <c r="P38" i="11"/>
  <c r="O38"/>
  <c r="P37"/>
  <c r="O37"/>
  <c r="N38"/>
  <c r="I38"/>
  <c r="E12" i="3"/>
  <c r="I37" i="11"/>
  <c r="H37"/>
  <c r="L37" i="33"/>
  <c r="L38"/>
  <c r="E11" i="3"/>
  <c r="H38" i="11"/>
  <c r="F38" i="33"/>
  <c r="E7" i="3"/>
  <c r="CA7" i="33"/>
  <c r="CA11"/>
  <c r="CA15"/>
  <c r="CA19"/>
  <c r="CA23"/>
  <c r="CA27"/>
  <c r="CA31"/>
  <c r="CA35"/>
  <c r="CA4"/>
  <c r="CA8"/>
  <c r="CA12"/>
  <c r="CA16"/>
  <c r="CA20"/>
  <c r="CA24"/>
  <c r="CA28"/>
  <c r="CA32"/>
  <c r="CA36"/>
  <c r="AE38" i="5"/>
  <c r="G37" i="33"/>
  <c r="CA5"/>
  <c r="CA9"/>
  <c r="CA13"/>
  <c r="CA17"/>
  <c r="CA21"/>
  <c r="CA25"/>
  <c r="CA29"/>
  <c r="CA33"/>
  <c r="CA37"/>
  <c r="G38"/>
  <c r="AE39" i="5"/>
  <c r="CA6" i="33"/>
  <c r="CA10"/>
  <c r="CA14"/>
  <c r="CA18"/>
  <c r="CA22"/>
  <c r="CA26"/>
  <c r="CA30"/>
  <c r="CA34"/>
  <c r="CA38"/>
  <c r="FS4" i="35"/>
  <c r="FS5"/>
  <c r="FS6"/>
  <c r="FS7"/>
  <c r="FS8"/>
  <c r="FS9"/>
  <c r="FS10"/>
  <c r="FS11"/>
  <c r="FS12"/>
  <c r="FS13"/>
  <c r="FS14"/>
  <c r="FS15"/>
  <c r="FS16"/>
  <c r="FS17"/>
  <c r="FS18"/>
  <c r="FS19"/>
  <c r="FS20"/>
  <c r="FS21"/>
  <c r="FS22"/>
  <c r="FS23"/>
  <c r="FS24"/>
  <c r="FS25"/>
  <c r="FS26"/>
  <c r="FS3"/>
  <c r="F11" i="34" l="1"/>
  <c r="FS41" i="35"/>
  <c r="FS45" s="1"/>
  <c r="FS40"/>
  <c r="FS44" s="1"/>
  <c r="FS39"/>
  <c r="FS43" s="1"/>
  <c r="H37" i="33"/>
  <c r="D37" i="11"/>
  <c r="H38" i="33"/>
  <c r="D38" i="11"/>
  <c r="DP4" i="35"/>
  <c r="DP5"/>
  <c r="DP6"/>
  <c r="DP7"/>
  <c r="DP8"/>
  <c r="DP9"/>
  <c r="DP10"/>
  <c r="DP11"/>
  <c r="DP12"/>
  <c r="DP13"/>
  <c r="DP14"/>
  <c r="DP15"/>
  <c r="DP16"/>
  <c r="DP17"/>
  <c r="DP18"/>
  <c r="DP19"/>
  <c r="DP20"/>
  <c r="DP21"/>
  <c r="DP22"/>
  <c r="DP23"/>
  <c r="DP24"/>
  <c r="DP25"/>
  <c r="DP26"/>
  <c r="DP27"/>
  <c r="DP28"/>
  <c r="DP29"/>
  <c r="DP30"/>
  <c r="DP31"/>
  <c r="DP32"/>
  <c r="DP33"/>
  <c r="DP34"/>
  <c r="DP35"/>
  <c r="DP3"/>
  <c r="CS4"/>
  <c r="CS5"/>
  <c r="CS6"/>
  <c r="CS7"/>
  <c r="CS8"/>
  <c r="CS9"/>
  <c r="CS10"/>
  <c r="CS11"/>
  <c r="CS12"/>
  <c r="CS13"/>
  <c r="CS14"/>
  <c r="CS15"/>
  <c r="CS16"/>
  <c r="CS17"/>
  <c r="CS18"/>
  <c r="CS19"/>
  <c r="CS20"/>
  <c r="CS21"/>
  <c r="CS22"/>
  <c r="CS23"/>
  <c r="CS24"/>
  <c r="CS25"/>
  <c r="CS26"/>
  <c r="CS27"/>
  <c r="CS28"/>
  <c r="CS29"/>
  <c r="CS30"/>
  <c r="CS31"/>
  <c r="CS32"/>
  <c r="CS33"/>
  <c r="CS34"/>
  <c r="CS35"/>
  <c r="CS3"/>
  <c r="BY4"/>
  <c r="BY5"/>
  <c r="BY6"/>
  <c r="BY7"/>
  <c r="BY8"/>
  <c r="BY9"/>
  <c r="BY10"/>
  <c r="BY11"/>
  <c r="BY12"/>
  <c r="BY13"/>
  <c r="BY14"/>
  <c r="BY15"/>
  <c r="BY16"/>
  <c r="BY17"/>
  <c r="BY18"/>
  <c r="BY19"/>
  <c r="BY20"/>
  <c r="BY21"/>
  <c r="BY22"/>
  <c r="BY23"/>
  <c r="BY24"/>
  <c r="BY25"/>
  <c r="BY26"/>
  <c r="BY27"/>
  <c r="BY28"/>
  <c r="BY29"/>
  <c r="BY30"/>
  <c r="BY31"/>
  <c r="BY32"/>
  <c r="BY33"/>
  <c r="BY34"/>
  <c r="BY35"/>
  <c r="BY3"/>
  <c r="BJ4"/>
  <c r="BJ5"/>
  <c r="BJ6"/>
  <c r="BJ7"/>
  <c r="BJ8"/>
  <c r="BJ9"/>
  <c r="BJ10"/>
  <c r="BJ11"/>
  <c r="BJ12"/>
  <c r="BJ13"/>
  <c r="BJ14"/>
  <c r="BJ15"/>
  <c r="BJ16"/>
  <c r="BJ17"/>
  <c r="BJ18"/>
  <c r="BJ19"/>
  <c r="BJ20"/>
  <c r="BJ21"/>
  <c r="BJ22"/>
  <c r="BJ23"/>
  <c r="BJ24"/>
  <c r="BJ25"/>
  <c r="BJ26"/>
  <c r="BJ27"/>
  <c r="BJ28"/>
  <c r="BJ29"/>
  <c r="BJ30"/>
  <c r="BJ31"/>
  <c r="BJ32"/>
  <c r="BJ33"/>
  <c r="BJ34"/>
  <c r="BJ35"/>
  <c r="BJ3"/>
  <c r="AZ4"/>
  <c r="AZ5"/>
  <c r="AZ6"/>
  <c r="AZ7"/>
  <c r="AZ8"/>
  <c r="AZ9"/>
  <c r="AZ10"/>
  <c r="AZ11"/>
  <c r="AZ12"/>
  <c r="AZ13"/>
  <c r="AZ14"/>
  <c r="AZ15"/>
  <c r="AZ16"/>
  <c r="AZ17"/>
  <c r="AZ18"/>
  <c r="AZ19"/>
  <c r="AZ20"/>
  <c r="AZ21"/>
  <c r="AZ22"/>
  <c r="AZ23"/>
  <c r="AZ24"/>
  <c r="AZ25"/>
  <c r="AZ26"/>
  <c r="AZ27"/>
  <c r="AZ28"/>
  <c r="AZ29"/>
  <c r="AZ30"/>
  <c r="AZ31"/>
  <c r="AZ32"/>
  <c r="AZ33"/>
  <c r="AZ34"/>
  <c r="AZ35"/>
  <c r="AZ3"/>
  <c r="F9" i="34" l="1"/>
  <c r="F8"/>
  <c r="F7"/>
  <c r="F6"/>
  <c r="F10"/>
  <c r="BY40" i="35"/>
  <c r="BY44" s="1"/>
  <c r="BY39"/>
  <c r="BY43" s="1"/>
  <c r="BY41"/>
  <c r="BY45" s="1"/>
  <c r="CS41"/>
  <c r="CS45" s="1"/>
  <c r="CS39"/>
  <c r="CS43" s="1"/>
  <c r="CS40"/>
  <c r="CS44" s="1"/>
  <c r="BJ40"/>
  <c r="BJ44" s="1"/>
  <c r="BJ39"/>
  <c r="BJ43" s="1"/>
  <c r="BJ41"/>
  <c r="BJ45" s="1"/>
  <c r="DP40"/>
  <c r="DP44" s="1"/>
  <c r="DP39"/>
  <c r="DP43" s="1"/>
  <c r="AZ41"/>
  <c r="AZ45" s="1"/>
  <c r="DP41"/>
  <c r="DP45" s="1"/>
  <c r="AZ40"/>
  <c r="AZ44" s="1"/>
  <c r="AZ39"/>
  <c r="AZ43" s="1"/>
  <c r="AI8"/>
  <c r="AI9"/>
  <c r="AI10"/>
  <c r="AI11"/>
  <c r="AI12"/>
  <c r="AI13"/>
  <c r="AI14"/>
  <c r="AI15"/>
  <c r="AI16"/>
  <c r="AI17"/>
  <c r="AI18"/>
  <c r="AI19"/>
  <c r="AI20"/>
  <c r="AI21"/>
  <c r="AI22"/>
  <c r="AI23"/>
  <c r="AI24"/>
  <c r="AI25"/>
  <c r="AI26"/>
  <c r="AI27"/>
  <c r="AI28"/>
  <c r="AI29"/>
  <c r="AI30"/>
  <c r="AI31"/>
  <c r="AI32"/>
  <c r="AI33"/>
  <c r="AI34"/>
  <c r="AI35"/>
  <c r="F5" i="34" l="1"/>
  <c r="AI39" i="35"/>
  <c r="AI43" s="1"/>
  <c r="AI41"/>
  <c r="AI45" s="1"/>
  <c r="AI40"/>
  <c r="AI44" s="1"/>
  <c r="B5" i="33"/>
  <c r="B6"/>
  <c r="B7"/>
  <c r="B8"/>
  <c r="B9"/>
  <c r="B10"/>
  <c r="B11"/>
  <c r="B12"/>
  <c r="B13"/>
  <c r="B14"/>
  <c r="B15"/>
  <c r="B16"/>
  <c r="B17"/>
  <c r="B18"/>
  <c r="B19"/>
  <c r="B20"/>
  <c r="B21"/>
  <c r="B22"/>
  <c r="B23"/>
  <c r="B24"/>
  <c r="B25"/>
  <c r="B26"/>
  <c r="B27"/>
  <c r="B28"/>
  <c r="B29"/>
  <c r="B30"/>
  <c r="B31"/>
  <c r="B32"/>
  <c r="B33"/>
  <c r="B34"/>
  <c r="B35"/>
  <c r="B36"/>
  <c r="C4"/>
  <c r="B4"/>
  <c r="A4"/>
  <c r="AN6" i="12" l="1"/>
  <c r="AN7"/>
  <c r="AN8"/>
  <c r="AN9"/>
  <c r="AN10"/>
  <c r="AN11"/>
  <c r="AN12"/>
  <c r="AN13"/>
  <c r="AN14"/>
  <c r="AN15"/>
  <c r="AN16"/>
  <c r="AN17"/>
  <c r="AN18"/>
  <c r="AN19"/>
  <c r="AN20"/>
  <c r="AN21"/>
  <c r="AN22"/>
  <c r="AN23"/>
  <c r="AN24"/>
  <c r="AN25"/>
  <c r="AN26"/>
  <c r="AN27"/>
  <c r="AN28"/>
  <c r="AN29"/>
  <c r="AN30"/>
  <c r="AN31"/>
  <c r="AN32"/>
  <c r="AN33"/>
  <c r="AN34"/>
  <c r="AN36"/>
  <c r="AN5"/>
  <c r="AN35" l="1"/>
  <c r="E15" i="3" s="1"/>
  <c r="D15"/>
  <c r="C3" i="14"/>
  <c r="C5" i="11" l="1"/>
  <c r="C4" i="35"/>
  <c r="C4" i="14"/>
  <c r="C5" i="33"/>
  <c r="C6" i="11" l="1"/>
  <c r="C5" i="35"/>
  <c r="C5" i="14"/>
  <c r="C6" i="33"/>
  <c r="B34" i="11"/>
  <c r="B35"/>
  <c r="B36"/>
  <c r="B6" i="12"/>
  <c r="B7"/>
  <c r="B8"/>
  <c r="B9"/>
  <c r="B10"/>
  <c r="B11"/>
  <c r="B12"/>
  <c r="B13"/>
  <c r="B14"/>
  <c r="B15"/>
  <c r="B16"/>
  <c r="B17"/>
  <c r="B18"/>
  <c r="B19"/>
  <c r="B20"/>
  <c r="B21"/>
  <c r="B22"/>
  <c r="B23"/>
  <c r="B24"/>
  <c r="B25"/>
  <c r="B26"/>
  <c r="B27"/>
  <c r="B28"/>
  <c r="B29"/>
  <c r="B30"/>
  <c r="B31"/>
  <c r="B32"/>
  <c r="B33"/>
  <c r="B34"/>
  <c r="B35"/>
  <c r="B36"/>
  <c r="B37"/>
  <c r="B6" i="5"/>
  <c r="B7"/>
  <c r="B8"/>
  <c r="B9"/>
  <c r="B10"/>
  <c r="B11"/>
  <c r="B12"/>
  <c r="B13"/>
  <c r="B14"/>
  <c r="B15"/>
  <c r="B16"/>
  <c r="B17"/>
  <c r="B18"/>
  <c r="B19"/>
  <c r="B20"/>
  <c r="B21"/>
  <c r="B22"/>
  <c r="B23"/>
  <c r="B24"/>
  <c r="B25"/>
  <c r="B26"/>
  <c r="B27"/>
  <c r="B28"/>
  <c r="B29"/>
  <c r="B30"/>
  <c r="B31"/>
  <c r="B32"/>
  <c r="B33"/>
  <c r="B34"/>
  <c r="B35"/>
  <c r="B36"/>
  <c r="B37"/>
  <c r="C7" i="11" l="1"/>
  <c r="C6" i="35"/>
  <c r="C6" i="14"/>
  <c r="C7" i="33"/>
  <c r="B5" i="30"/>
  <c r="B6"/>
  <c r="B7"/>
  <c r="B8"/>
  <c r="B9"/>
  <c r="B10"/>
  <c r="B11"/>
  <c r="B12"/>
  <c r="B13"/>
  <c r="B14"/>
  <c r="B15"/>
  <c r="B16"/>
  <c r="B17"/>
  <c r="B18"/>
  <c r="B19"/>
  <c r="B20"/>
  <c r="B21"/>
  <c r="B22"/>
  <c r="B23"/>
  <c r="B24"/>
  <c r="B25"/>
  <c r="B26"/>
  <c r="B27"/>
  <c r="B28"/>
  <c r="B29"/>
  <c r="B30"/>
  <c r="B31"/>
  <c r="B32"/>
  <c r="B33"/>
  <c r="B34"/>
  <c r="B35"/>
  <c r="B36"/>
  <c r="B6" i="31"/>
  <c r="B7"/>
  <c r="B8"/>
  <c r="B9"/>
  <c r="B10"/>
  <c r="B11"/>
  <c r="B12"/>
  <c r="B13"/>
  <c r="B14"/>
  <c r="B15"/>
  <c r="B16"/>
  <c r="B17"/>
  <c r="B18"/>
  <c r="B19"/>
  <c r="B20"/>
  <c r="B21"/>
  <c r="B22"/>
  <c r="B23"/>
  <c r="B24"/>
  <c r="B25"/>
  <c r="B26"/>
  <c r="B27"/>
  <c r="B28"/>
  <c r="B29"/>
  <c r="B30"/>
  <c r="B31"/>
  <c r="B32"/>
  <c r="B33"/>
  <c r="B34"/>
  <c r="B35"/>
  <c r="B36"/>
  <c r="B37"/>
  <c r="B5" i="32"/>
  <c r="B6"/>
  <c r="B7"/>
  <c r="B8"/>
  <c r="B9"/>
  <c r="B10"/>
  <c r="B11"/>
  <c r="B12"/>
  <c r="B13"/>
  <c r="B14"/>
  <c r="B15"/>
  <c r="B16"/>
  <c r="B17"/>
  <c r="B18"/>
  <c r="B19"/>
  <c r="B20"/>
  <c r="B21"/>
  <c r="B22"/>
  <c r="B23"/>
  <c r="B24"/>
  <c r="B25"/>
  <c r="B26"/>
  <c r="B27"/>
  <c r="B28"/>
  <c r="B29"/>
  <c r="B30"/>
  <c r="B31"/>
  <c r="B32"/>
  <c r="B33"/>
  <c r="B34"/>
  <c r="B35"/>
  <c r="B36"/>
  <c r="R6" i="12"/>
  <c r="R7"/>
  <c r="R8"/>
  <c r="R9"/>
  <c r="R10"/>
  <c r="R11"/>
  <c r="R12"/>
  <c r="R13"/>
  <c r="R14"/>
  <c r="R15"/>
  <c r="R16"/>
  <c r="R17"/>
  <c r="R18"/>
  <c r="R19"/>
  <c r="R20"/>
  <c r="R21"/>
  <c r="R22"/>
  <c r="R23"/>
  <c r="R24"/>
  <c r="R25"/>
  <c r="R26"/>
  <c r="R27"/>
  <c r="R28"/>
  <c r="R29"/>
  <c r="R30"/>
  <c r="R31"/>
  <c r="R32"/>
  <c r="R33"/>
  <c r="R34"/>
  <c r="R35"/>
  <c r="R36"/>
  <c r="C8" i="11" l="1"/>
  <c r="C7" i="35"/>
  <c r="S36" i="12"/>
  <c r="S34"/>
  <c r="S32"/>
  <c r="S30"/>
  <c r="S28"/>
  <c r="S26"/>
  <c r="S24"/>
  <c r="S22"/>
  <c r="S20"/>
  <c r="S18"/>
  <c r="S16"/>
  <c r="S14"/>
  <c r="S12"/>
  <c r="S10"/>
  <c r="S8"/>
  <c r="S6"/>
  <c r="S35"/>
  <c r="S33"/>
  <c r="S31"/>
  <c r="S29"/>
  <c r="S27"/>
  <c r="S25"/>
  <c r="S23"/>
  <c r="S21"/>
  <c r="S19"/>
  <c r="S17"/>
  <c r="S15"/>
  <c r="S13"/>
  <c r="S11"/>
  <c r="S9"/>
  <c r="S7"/>
  <c r="C7" i="14"/>
  <c r="C8" i="33"/>
  <c r="C9" i="11" l="1"/>
  <c r="C8" i="35"/>
  <c r="C8" i="14"/>
  <c r="C9" i="33"/>
  <c r="C5" i="30"/>
  <c r="C6"/>
  <c r="C7"/>
  <c r="C8"/>
  <c r="C9"/>
  <c r="C6" i="31"/>
  <c r="C7"/>
  <c r="C8"/>
  <c r="C9"/>
  <c r="C10"/>
  <c r="C6" i="12"/>
  <c r="C7"/>
  <c r="C8"/>
  <c r="C9"/>
  <c r="C10"/>
  <c r="C10" i="11" l="1"/>
  <c r="C9" i="35"/>
  <c r="C11" i="12"/>
  <c r="C11" i="31"/>
  <c r="C10" i="30"/>
  <c r="C9" i="14"/>
  <c r="C10" i="33"/>
  <c r="AD7" i="5"/>
  <c r="AD8"/>
  <c r="AD9"/>
  <c r="AD10"/>
  <c r="AD11"/>
  <c r="AD12"/>
  <c r="AD14"/>
  <c r="AD17"/>
  <c r="AD21"/>
  <c r="AD23"/>
  <c r="AD25"/>
  <c r="AD27"/>
  <c r="AD29"/>
  <c r="AD31"/>
  <c r="AD33"/>
  <c r="C11" i="11" l="1"/>
  <c r="C10" i="35"/>
  <c r="G32" i="33"/>
  <c r="AE33" i="5"/>
  <c r="H32" i="33" s="1"/>
  <c r="G28"/>
  <c r="AE29" i="5"/>
  <c r="H28" i="33" s="1"/>
  <c r="G24"/>
  <c r="AE25" i="5"/>
  <c r="H24" i="33" s="1"/>
  <c r="G20"/>
  <c r="AE21" i="5"/>
  <c r="H20" i="33" s="1"/>
  <c r="AE14" i="5"/>
  <c r="H13" i="33" s="1"/>
  <c r="G13"/>
  <c r="G10"/>
  <c r="AE11" i="5"/>
  <c r="H10" i="33" s="1"/>
  <c r="G8"/>
  <c r="AE9" i="5"/>
  <c r="H8" i="33" s="1"/>
  <c r="G6"/>
  <c r="AE7" i="5"/>
  <c r="H6" i="33" s="1"/>
  <c r="G30"/>
  <c r="AE31" i="5"/>
  <c r="H30" i="33" s="1"/>
  <c r="G26"/>
  <c r="AE27" i="5"/>
  <c r="H26" i="33" s="1"/>
  <c r="G22"/>
  <c r="AE23" i="5"/>
  <c r="H22" i="33" s="1"/>
  <c r="G16"/>
  <c r="AE17" i="5"/>
  <c r="H16" i="33" s="1"/>
  <c r="AE12" i="5"/>
  <c r="H11" i="33" s="1"/>
  <c r="G11"/>
  <c r="AE10" i="5"/>
  <c r="H9" i="33" s="1"/>
  <c r="G9"/>
  <c r="AE8" i="5"/>
  <c r="H7" i="33" s="1"/>
  <c r="G7"/>
  <c r="C10" i="14"/>
  <c r="C11" i="33"/>
  <c r="C11" i="30"/>
  <c r="C12" i="31"/>
  <c r="C12" i="12"/>
  <c r="AD37" i="5"/>
  <c r="AD35"/>
  <c r="AD19"/>
  <c r="AD36"/>
  <c r="AD34"/>
  <c r="AD32"/>
  <c r="AD30"/>
  <c r="AD28"/>
  <c r="AD26"/>
  <c r="AD24"/>
  <c r="AD22"/>
  <c r="AD20"/>
  <c r="AD18"/>
  <c r="AD16"/>
  <c r="AD15"/>
  <c r="AD13"/>
  <c r="AD6"/>
  <c r="C5" i="32"/>
  <c r="C6"/>
  <c r="C7"/>
  <c r="C8"/>
  <c r="C9"/>
  <c r="C10"/>
  <c r="C11"/>
  <c r="C4"/>
  <c r="C5" i="31"/>
  <c r="B4" i="32"/>
  <c r="B5" i="31"/>
  <c r="C12" i="32" l="1"/>
  <c r="C12" i="11"/>
  <c r="C11" i="35"/>
  <c r="G14" i="33"/>
  <c r="AE15" i="5"/>
  <c r="H14" i="33" s="1"/>
  <c r="AE22" i="5"/>
  <c r="H21" i="33" s="1"/>
  <c r="G21"/>
  <c r="G12"/>
  <c r="AE13" i="5"/>
  <c r="H12" i="33" s="1"/>
  <c r="AE16" i="5"/>
  <c r="H15" i="33" s="1"/>
  <c r="G15"/>
  <c r="AE20" i="5"/>
  <c r="H19" i="33" s="1"/>
  <c r="G19"/>
  <c r="AE24" i="5"/>
  <c r="H23" i="33" s="1"/>
  <c r="G23"/>
  <c r="AE28" i="5"/>
  <c r="H27" i="33" s="1"/>
  <c r="G27"/>
  <c r="AE32" i="5"/>
  <c r="H31" i="33" s="1"/>
  <c r="G31"/>
  <c r="AE36" i="5"/>
  <c r="H35" i="33" s="1"/>
  <c r="G35"/>
  <c r="G34"/>
  <c r="AE35" i="5"/>
  <c r="H34" i="33" s="1"/>
  <c r="AE6" i="5"/>
  <c r="H5" i="33" s="1"/>
  <c r="G5"/>
  <c r="AE18" i="5"/>
  <c r="H17" i="33" s="1"/>
  <c r="G17"/>
  <c r="AE26" i="5"/>
  <c r="H25" i="33" s="1"/>
  <c r="G25"/>
  <c r="AE30" i="5"/>
  <c r="H29" i="33" s="1"/>
  <c r="G29"/>
  <c r="AE34" i="5"/>
  <c r="H33" i="33" s="1"/>
  <c r="G33"/>
  <c r="G18"/>
  <c r="AE19" i="5"/>
  <c r="H18" i="33" s="1"/>
  <c r="G36"/>
  <c r="AE37" i="5"/>
  <c r="H36" i="33" s="1"/>
  <c r="C11" i="14"/>
  <c r="C12" i="33"/>
  <c r="C13" i="31"/>
  <c r="C13" i="12"/>
  <c r="C12" i="30"/>
  <c r="C6" i="5"/>
  <c r="C7"/>
  <c r="C8"/>
  <c r="C9"/>
  <c r="C10"/>
  <c r="C11"/>
  <c r="C12"/>
  <c r="C13"/>
  <c r="C5"/>
  <c r="C5" i="12"/>
  <c r="C14" i="5" l="1"/>
  <c r="C13" i="11"/>
  <c r="C12" i="35"/>
  <c r="C12" i="14"/>
  <c r="C13" i="33"/>
  <c r="C13" i="30"/>
  <c r="C14" i="31"/>
  <c r="C14" i="12"/>
  <c r="C13" i="32"/>
  <c r="C14" i="11" l="1"/>
  <c r="C13" i="35"/>
  <c r="C13" i="14"/>
  <c r="C14" i="33"/>
  <c r="C15" i="31"/>
  <c r="C15" i="12"/>
  <c r="C14" i="30"/>
  <c r="C14" i="32"/>
  <c r="C15" i="5"/>
  <c r="N6" i="31"/>
  <c r="O6" s="1"/>
  <c r="N7"/>
  <c r="O7" s="1"/>
  <c r="N8"/>
  <c r="O8" s="1"/>
  <c r="N9"/>
  <c r="O9" s="1"/>
  <c r="N10"/>
  <c r="O10" s="1"/>
  <c r="N11"/>
  <c r="O11" s="1"/>
  <c r="N12"/>
  <c r="O12" s="1"/>
  <c r="N13"/>
  <c r="O13" s="1"/>
  <c r="N14"/>
  <c r="O14" s="1"/>
  <c r="N15"/>
  <c r="O15" s="1"/>
  <c r="N16"/>
  <c r="O16" s="1"/>
  <c r="N17"/>
  <c r="O17" s="1"/>
  <c r="N18"/>
  <c r="O18" s="1"/>
  <c r="N19"/>
  <c r="O19" s="1"/>
  <c r="N20"/>
  <c r="O20" s="1"/>
  <c r="O21"/>
  <c r="O22"/>
  <c r="N23"/>
  <c r="O23" s="1"/>
  <c r="N24"/>
  <c r="O24" s="1"/>
  <c r="N25"/>
  <c r="O25" s="1"/>
  <c r="N26"/>
  <c r="O26" s="1"/>
  <c r="N27"/>
  <c r="O27" s="1"/>
  <c r="N28"/>
  <c r="O28" s="1"/>
  <c r="N29"/>
  <c r="O29" s="1"/>
  <c r="N30"/>
  <c r="O30" s="1"/>
  <c r="N31"/>
  <c r="O31" s="1"/>
  <c r="N32"/>
  <c r="O32" s="1"/>
  <c r="N33"/>
  <c r="O33" s="1"/>
  <c r="N34"/>
  <c r="O34" s="1"/>
  <c r="N35"/>
  <c r="O35" s="1"/>
  <c r="N36"/>
  <c r="O36" s="1"/>
  <c r="N37"/>
  <c r="O37" s="1"/>
  <c r="N5"/>
  <c r="O5" s="1"/>
  <c r="R37" i="12"/>
  <c r="R5"/>
  <c r="D13" i="3" s="1"/>
  <c r="E34" i="11"/>
  <c r="E35"/>
  <c r="E36"/>
  <c r="D36"/>
  <c r="C15" l="1"/>
  <c r="C14" i="35"/>
  <c r="S37" i="12"/>
  <c r="S5"/>
  <c r="E13" i="3" s="1"/>
  <c r="C14" i="14"/>
  <c r="C15" i="33"/>
  <c r="C15" i="30"/>
  <c r="C16" i="31"/>
  <c r="C16" i="12"/>
  <c r="C15" i="32"/>
  <c r="C16" i="5"/>
  <c r="D35" i="11"/>
  <c r="D34"/>
  <c r="P5" i="31"/>
  <c r="Q5" s="1"/>
  <c r="V34" i="11"/>
  <c r="V35"/>
  <c r="V36"/>
  <c r="U34"/>
  <c r="U35"/>
  <c r="U36"/>
  <c r="S34"/>
  <c r="S35"/>
  <c r="S36"/>
  <c r="R34"/>
  <c r="R35"/>
  <c r="R36"/>
  <c r="P6" i="31"/>
  <c r="P7"/>
  <c r="Q7" s="1"/>
  <c r="L34" i="11"/>
  <c r="L35"/>
  <c r="L36"/>
  <c r="K34"/>
  <c r="K35"/>
  <c r="K36"/>
  <c r="J34"/>
  <c r="J35"/>
  <c r="J36"/>
  <c r="I34"/>
  <c r="I35"/>
  <c r="I36"/>
  <c r="H34"/>
  <c r="H35"/>
  <c r="H36"/>
  <c r="F34"/>
  <c r="F35"/>
  <c r="F36"/>
  <c r="C16" l="1"/>
  <c r="C15" i="35"/>
  <c r="J40" i="11"/>
  <c r="Q6" i="31"/>
  <c r="C15" i="14"/>
  <c r="C16" i="33"/>
  <c r="C17" i="31"/>
  <c r="C17" i="12"/>
  <c r="C16" i="30"/>
  <c r="C16" i="32"/>
  <c r="C17" i="5"/>
  <c r="O36" i="11"/>
  <c r="P36"/>
  <c r="P35"/>
  <c r="O35"/>
  <c r="O34"/>
  <c r="P34"/>
  <c r="P36" i="31"/>
  <c r="P34"/>
  <c r="Q34" s="1"/>
  <c r="P32"/>
  <c r="P30"/>
  <c r="P28"/>
  <c r="P26"/>
  <c r="P24"/>
  <c r="P22"/>
  <c r="P20"/>
  <c r="P18"/>
  <c r="P16"/>
  <c r="P14"/>
  <c r="P12"/>
  <c r="P10"/>
  <c r="P37"/>
  <c r="P35"/>
  <c r="D17" i="3" s="1"/>
  <c r="P33" i="31"/>
  <c r="P31"/>
  <c r="P29"/>
  <c r="P27"/>
  <c r="P25"/>
  <c r="P23"/>
  <c r="P21"/>
  <c r="P19"/>
  <c r="P17"/>
  <c r="P15"/>
  <c r="P13"/>
  <c r="P11"/>
  <c r="P8"/>
  <c r="P9"/>
  <c r="Q9" s="1"/>
  <c r="C5" i="3"/>
  <c r="B2" i="32"/>
  <c r="A2" i="30"/>
  <c r="A2" i="32"/>
  <c r="A3" i="31"/>
  <c r="A3" i="12"/>
  <c r="C17" i="11" l="1"/>
  <c r="C16" i="35"/>
  <c r="J41" i="11"/>
  <c r="O42"/>
  <c r="O41"/>
  <c r="O40"/>
  <c r="K41"/>
  <c r="K40"/>
  <c r="H41"/>
  <c r="H40"/>
  <c r="Q11" i="31"/>
  <c r="Q15"/>
  <c r="Q19"/>
  <c r="Q23"/>
  <c r="Q27"/>
  <c r="Q31"/>
  <c r="Q35"/>
  <c r="Q12"/>
  <c r="Q16"/>
  <c r="Q20"/>
  <c r="Q24"/>
  <c r="Q28"/>
  <c r="Q32"/>
  <c r="Q36"/>
  <c r="N35" i="11" s="1"/>
  <c r="Q8" i="31"/>
  <c r="Q13"/>
  <c r="Q17"/>
  <c r="Q21"/>
  <c r="Q25"/>
  <c r="Q29"/>
  <c r="Q33"/>
  <c r="Q37"/>
  <c r="N36" i="11" s="1"/>
  <c r="Q10" i="31"/>
  <c r="Q14"/>
  <c r="Q18"/>
  <c r="Q22"/>
  <c r="Q26"/>
  <c r="Q30"/>
  <c r="C16" i="14"/>
  <c r="C17" i="33"/>
  <c r="C17" i="30"/>
  <c r="C18" i="31"/>
  <c r="C18" i="12"/>
  <c r="C17" i="32"/>
  <c r="C18" i="5"/>
  <c r="C2" i="32"/>
  <c r="C18" i="11" l="1"/>
  <c r="C17" i="35"/>
  <c r="V42" i="11"/>
  <c r="V40"/>
  <c r="V41"/>
  <c r="U42"/>
  <c r="U41"/>
  <c r="U40"/>
  <c r="P42"/>
  <c r="P41"/>
  <c r="P40"/>
  <c r="S42"/>
  <c r="S40"/>
  <c r="S41"/>
  <c r="I41"/>
  <c r="I40"/>
  <c r="F42"/>
  <c r="F40"/>
  <c r="F41"/>
  <c r="N34"/>
  <c r="E17" i="3"/>
  <c r="C17" i="14"/>
  <c r="C18" i="33"/>
  <c r="C19" i="31"/>
  <c r="C19" i="12"/>
  <c r="C18" i="30"/>
  <c r="C18" i="32"/>
  <c r="C19" i="5"/>
  <c r="A5" i="31"/>
  <c r="C3"/>
  <c r="B3"/>
  <c r="C4" i="30"/>
  <c r="B4"/>
  <c r="A4"/>
  <c r="C2"/>
  <c r="B2"/>
  <c r="A5" i="12"/>
  <c r="C19" i="11" l="1"/>
  <c r="C18" i="35"/>
  <c r="R42" i="11"/>
  <c r="R41"/>
  <c r="R40"/>
  <c r="N42"/>
  <c r="Q42" s="1"/>
  <c r="Q46" s="1"/>
  <c r="N40"/>
  <c r="Q40" s="1"/>
  <c r="Q44" s="1"/>
  <c r="N41"/>
  <c r="Q41" s="1"/>
  <c r="Q45" s="1"/>
  <c r="C18" i="14"/>
  <c r="C19" i="33"/>
  <c r="C19" i="30"/>
  <c r="C20" i="31"/>
  <c r="C20" i="12"/>
  <c r="C19" i="32"/>
  <c r="C20" i="5"/>
  <c r="C20" i="11" l="1"/>
  <c r="C19" i="35"/>
  <c r="C19" i="14"/>
  <c r="E42" i="11"/>
  <c r="E41"/>
  <c r="E40"/>
  <c r="C20" i="33"/>
  <c r="C21" i="31"/>
  <c r="C21" i="12"/>
  <c r="C20" i="30"/>
  <c r="C20" i="32"/>
  <c r="C21" i="5"/>
  <c r="T40" i="11"/>
  <c r="T42"/>
  <c r="T41"/>
  <c r="A13" i="3"/>
  <c r="A15"/>
  <c r="A2" i="11"/>
  <c r="B2"/>
  <c r="C2"/>
  <c r="A4"/>
  <c r="C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D20"/>
  <c r="E20"/>
  <c r="F20" s="1"/>
  <c r="K20" s="1"/>
  <c r="L20" s="1"/>
  <c r="G20"/>
  <c r="H20" s="1"/>
  <c r="I20"/>
  <c r="J20" s="1"/>
  <c r="B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D20"/>
  <c r="E20"/>
  <c r="F20" s="1"/>
  <c r="K20" s="1"/>
  <c r="L20" s="1"/>
  <c r="G20"/>
  <c r="H20" s="1"/>
  <c r="I20"/>
  <c r="J20" s="1"/>
  <c r="B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G14"/>
  <c r="H14" s="1"/>
  <c r="I14"/>
  <c r="J14" s="1"/>
  <c r="K14"/>
  <c r="L14" s="1"/>
  <c r="M14"/>
  <c r="N14" s="1"/>
  <c r="O14"/>
  <c r="P14" s="1"/>
  <c r="Q14"/>
  <c r="R14" s="1"/>
  <c r="S14"/>
  <c r="T14" s="1"/>
  <c r="U14"/>
  <c r="V14" s="1"/>
  <c r="W14"/>
  <c r="X14" s="1"/>
  <c r="Y14"/>
  <c r="Z14" s="1"/>
  <c r="AA14"/>
  <c r="AB14" s="1"/>
  <c r="AC14"/>
  <c r="AD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G16"/>
  <c r="H16" s="1"/>
  <c r="I16"/>
  <c r="J16" s="1"/>
  <c r="K16"/>
  <c r="L16" s="1"/>
  <c r="M16"/>
  <c r="N16" s="1"/>
  <c r="O16"/>
  <c r="P16" s="1"/>
  <c r="Q16"/>
  <c r="R16" s="1"/>
  <c r="S16"/>
  <c r="T16" s="1"/>
  <c r="U16"/>
  <c r="V16" s="1"/>
  <c r="W16"/>
  <c r="X16" s="1"/>
  <c r="Y16"/>
  <c r="Z16" s="1"/>
  <c r="AA16"/>
  <c r="AB16" s="1"/>
  <c r="AC16"/>
  <c r="AD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G18"/>
  <c r="H18" s="1"/>
  <c r="I18"/>
  <c r="J18" s="1"/>
  <c r="K18"/>
  <c r="L18" s="1"/>
  <c r="M18"/>
  <c r="N18" s="1"/>
  <c r="O18"/>
  <c r="P18" s="1"/>
  <c r="Q18"/>
  <c r="R18" s="1"/>
  <c r="S18"/>
  <c r="T18" s="1"/>
  <c r="U18"/>
  <c r="V18" s="1"/>
  <c r="W18"/>
  <c r="X18" s="1"/>
  <c r="Y18"/>
  <c r="Z18" s="1"/>
  <c r="AA18"/>
  <c r="AB18" s="1"/>
  <c r="AC18"/>
  <c r="AD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G20"/>
  <c r="H20" s="1"/>
  <c r="I20"/>
  <c r="J20" s="1"/>
  <c r="K20"/>
  <c r="L20" s="1"/>
  <c r="M20"/>
  <c r="N20" s="1"/>
  <c r="O20"/>
  <c r="P20" s="1"/>
  <c r="Q20"/>
  <c r="R20" s="1"/>
  <c r="S20"/>
  <c r="T20" s="1"/>
  <c r="U20"/>
  <c r="V20" s="1"/>
  <c r="W20"/>
  <c r="X20" s="1"/>
  <c r="Y20"/>
  <c r="Z20" s="1"/>
  <c r="AA20"/>
  <c r="AB20" s="1"/>
  <c r="AC20"/>
  <c r="AD20" s="1"/>
  <c r="B21"/>
  <c r="D21"/>
  <c r="E21"/>
  <c r="F21" s="1"/>
  <c r="AC21" s="1"/>
  <c r="AD21" s="1"/>
  <c r="G21"/>
  <c r="H21" s="1"/>
  <c r="I21"/>
  <c r="J21" s="1"/>
  <c r="K21"/>
  <c r="L21" s="1"/>
  <c r="M21"/>
  <c r="N21" s="1"/>
  <c r="O21"/>
  <c r="P21" s="1"/>
  <c r="Q21"/>
  <c r="R21" s="1"/>
  <c r="S21"/>
  <c r="T21" s="1"/>
  <c r="U21"/>
  <c r="V21" s="1"/>
  <c r="W21"/>
  <c r="X21" s="1"/>
  <c r="Y21"/>
  <c r="Z21" s="1"/>
  <c r="AA21"/>
  <c r="AB21" s="1"/>
  <c r="B22"/>
  <c r="D22"/>
  <c r="E22"/>
  <c r="F22" s="1"/>
  <c r="G22"/>
  <c r="H22" s="1"/>
  <c r="I22"/>
  <c r="J22" s="1"/>
  <c r="K22"/>
  <c r="L22" s="1"/>
  <c r="M22"/>
  <c r="N22" s="1"/>
  <c r="O22"/>
  <c r="P22" s="1"/>
  <c r="Q22"/>
  <c r="R22" s="1"/>
  <c r="S22"/>
  <c r="T22" s="1"/>
  <c r="U22"/>
  <c r="V22" s="1"/>
  <c r="W22"/>
  <c r="X22" s="1"/>
  <c r="Y22"/>
  <c r="Z22" s="1"/>
  <c r="AA22"/>
  <c r="AB22" s="1"/>
  <c r="AC22"/>
  <c r="AD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G24"/>
  <c r="H24" s="1"/>
  <c r="I24"/>
  <c r="J24" s="1"/>
  <c r="K24"/>
  <c r="L24" s="1"/>
  <c r="M24"/>
  <c r="N24" s="1"/>
  <c r="O24"/>
  <c r="P24" s="1"/>
  <c r="Q24"/>
  <c r="R24" s="1"/>
  <c r="S24"/>
  <c r="T24" s="1"/>
  <c r="U24"/>
  <c r="V24" s="1"/>
  <c r="W24"/>
  <c r="X24" s="1"/>
  <c r="Y24"/>
  <c r="Z24" s="1"/>
  <c r="AA24"/>
  <c r="AB24" s="1"/>
  <c r="AC24"/>
  <c r="AD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AC20" s="1"/>
  <c r="AD20" s="1"/>
  <c r="G20"/>
  <c r="H20" s="1"/>
  <c r="I20"/>
  <c r="J20" s="1"/>
  <c r="K20"/>
  <c r="L20" s="1"/>
  <c r="M20"/>
  <c r="N20" s="1"/>
  <c r="O20"/>
  <c r="P20" s="1"/>
  <c r="Q20"/>
  <c r="R20" s="1"/>
  <c r="S20"/>
  <c r="T20" s="1"/>
  <c r="U20"/>
  <c r="V20" s="1"/>
  <c r="W20"/>
  <c r="X20" s="1"/>
  <c r="Y20"/>
  <c r="Z20" s="1"/>
  <c r="AA20"/>
  <c r="AB20" s="1"/>
  <c r="B21"/>
  <c r="D21"/>
  <c r="E21"/>
  <c r="F21" s="1"/>
  <c r="AC21" s="1"/>
  <c r="AD21" s="1"/>
  <c r="G21"/>
  <c r="H21" s="1"/>
  <c r="I21"/>
  <c r="J21" s="1"/>
  <c r="K21"/>
  <c r="L21" s="1"/>
  <c r="M21"/>
  <c r="N21" s="1"/>
  <c r="O21"/>
  <c r="P21" s="1"/>
  <c r="Q21"/>
  <c r="R21" s="1"/>
  <c r="S21"/>
  <c r="T21" s="1"/>
  <c r="U21"/>
  <c r="V21" s="1"/>
  <c r="W21"/>
  <c r="X21" s="1"/>
  <c r="Y21"/>
  <c r="Z21" s="1"/>
  <c r="AA21"/>
  <c r="AB21" s="1"/>
  <c r="B22"/>
  <c r="D22"/>
  <c r="E22"/>
  <c r="F22" s="1"/>
  <c r="AC22" s="1"/>
  <c r="AD22" s="1"/>
  <c r="G22"/>
  <c r="H22" s="1"/>
  <c r="I22"/>
  <c r="J22" s="1"/>
  <c r="K22"/>
  <c r="L22" s="1"/>
  <c r="M22"/>
  <c r="N22" s="1"/>
  <c r="O22"/>
  <c r="P22" s="1"/>
  <c r="Q22"/>
  <c r="R22" s="1"/>
  <c r="S22"/>
  <c r="T22" s="1"/>
  <c r="U22"/>
  <c r="V22" s="1"/>
  <c r="W22"/>
  <c r="X22" s="1"/>
  <c r="Y22"/>
  <c r="Z22" s="1"/>
  <c r="AA22"/>
  <c r="AB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AC24" s="1"/>
  <c r="AD24" s="1"/>
  <c r="G24"/>
  <c r="H24" s="1"/>
  <c r="I24"/>
  <c r="J24" s="1"/>
  <c r="K24"/>
  <c r="L24" s="1"/>
  <c r="M24"/>
  <c r="N24" s="1"/>
  <c r="O24"/>
  <c r="P24" s="1"/>
  <c r="Q24"/>
  <c r="R24" s="1"/>
  <c r="S24"/>
  <c r="T24" s="1"/>
  <c r="U24"/>
  <c r="V24" s="1"/>
  <c r="W24"/>
  <c r="X24" s="1"/>
  <c r="Y24"/>
  <c r="Z24" s="1"/>
  <c r="AA24"/>
  <c r="AB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R4" s="1"/>
  <c r="U4"/>
  <c r="V4" s="1"/>
  <c r="W4"/>
  <c r="X4" s="1"/>
  <c r="Y4"/>
  <c r="Z4" s="1"/>
  <c r="AA4"/>
  <c r="AB4" s="1"/>
  <c r="AC4"/>
  <c r="AD4" s="1"/>
  <c r="AE4"/>
  <c r="AF4" s="1"/>
  <c r="AG4"/>
  <c r="AH4" s="1"/>
  <c r="AI4"/>
  <c r="AJ4" s="1"/>
  <c r="AK4"/>
  <c r="AL4" s="1"/>
  <c r="AM4"/>
  <c r="AN4" s="1"/>
  <c r="AO4"/>
  <c r="AP4" s="1"/>
  <c r="B5"/>
  <c r="C5"/>
  <c r="D5"/>
  <c r="E5"/>
  <c r="G5"/>
  <c r="H5" s="1"/>
  <c r="I5"/>
  <c r="J5" s="1"/>
  <c r="K5"/>
  <c r="F5" s="1"/>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F6" s="1"/>
  <c r="M6"/>
  <c r="O6"/>
  <c r="N6" s="1"/>
  <c r="Q6"/>
  <c r="P6" s="1"/>
  <c r="S6"/>
  <c r="R6" s="1"/>
  <c r="U6"/>
  <c r="V6" s="1"/>
  <c r="W6"/>
  <c r="X6" s="1"/>
  <c r="Y6"/>
  <c r="Z6" s="1"/>
  <c r="AA6"/>
  <c r="AB6" s="1"/>
  <c r="AC6"/>
  <c r="AD6" s="1"/>
  <c r="AE6"/>
  <c r="AF6" s="1"/>
  <c r="AG6"/>
  <c r="AH6" s="1"/>
  <c r="AI6"/>
  <c r="AJ6" s="1"/>
  <c r="AK6"/>
  <c r="AL6" s="1"/>
  <c r="AM6"/>
  <c r="AN6" s="1"/>
  <c r="AO6"/>
  <c r="AP6" s="1"/>
  <c r="B7"/>
  <c r="D7"/>
  <c r="E7"/>
  <c r="G7"/>
  <c r="H7" s="1"/>
  <c r="I7"/>
  <c r="J7" s="1"/>
  <c r="K7"/>
  <c r="F7" s="1"/>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F8" s="1"/>
  <c r="M8"/>
  <c r="O8"/>
  <c r="N8" s="1"/>
  <c r="Q8"/>
  <c r="P8" s="1"/>
  <c r="S8"/>
  <c r="R8" s="1"/>
  <c r="U8"/>
  <c r="V8" s="1"/>
  <c r="W8"/>
  <c r="X8" s="1"/>
  <c r="Y8"/>
  <c r="Z8" s="1"/>
  <c r="AA8"/>
  <c r="AB8" s="1"/>
  <c r="AC8"/>
  <c r="AD8" s="1"/>
  <c r="AE8"/>
  <c r="AF8" s="1"/>
  <c r="AG8"/>
  <c r="AH8" s="1"/>
  <c r="AI8"/>
  <c r="AJ8" s="1"/>
  <c r="AK8"/>
  <c r="AL8" s="1"/>
  <c r="AM8"/>
  <c r="AN8" s="1"/>
  <c r="AO8"/>
  <c r="AP8" s="1"/>
  <c r="B9"/>
  <c r="D9"/>
  <c r="E9"/>
  <c r="G9"/>
  <c r="H9" s="1"/>
  <c r="I9"/>
  <c r="J9" s="1"/>
  <c r="K9"/>
  <c r="F9" s="1"/>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R11" s="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L14" s="1"/>
  <c r="AQ14" s="1"/>
  <c r="AR14" s="1"/>
  <c r="M14"/>
  <c r="O14"/>
  <c r="N14" s="1"/>
  <c r="Q14"/>
  <c r="P14" s="1"/>
  <c r="S14"/>
  <c r="T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R15" s="1"/>
  <c r="U15"/>
  <c r="V15" s="1"/>
  <c r="W15"/>
  <c r="X15" s="1"/>
  <c r="Y15"/>
  <c r="Z15" s="1"/>
  <c r="AA15"/>
  <c r="AB15" s="1"/>
  <c r="AC15"/>
  <c r="AD15" s="1"/>
  <c r="AE15"/>
  <c r="AF15" s="1"/>
  <c r="AG15"/>
  <c r="AH15" s="1"/>
  <c r="AI15"/>
  <c r="AJ15" s="1"/>
  <c r="AK15"/>
  <c r="AL15" s="1"/>
  <c r="AM15"/>
  <c r="AN15" s="1"/>
  <c r="AO15"/>
  <c r="AP15" s="1"/>
  <c r="B16"/>
  <c r="C16"/>
  <c r="D16"/>
  <c r="E16"/>
  <c r="G16"/>
  <c r="H16" s="1"/>
  <c r="I16"/>
  <c r="J16" s="1"/>
  <c r="K16"/>
  <c r="F16" s="1"/>
  <c r="M16"/>
  <c r="O16"/>
  <c r="N16" s="1"/>
  <c r="Q16"/>
  <c r="P16" s="1"/>
  <c r="S16"/>
  <c r="R16" s="1"/>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R17" s="1"/>
  <c r="U17"/>
  <c r="V17" s="1"/>
  <c r="W17"/>
  <c r="X17" s="1"/>
  <c r="Y17"/>
  <c r="Z17" s="1"/>
  <c r="AA17"/>
  <c r="AB17" s="1"/>
  <c r="AC17"/>
  <c r="AD17" s="1"/>
  <c r="AE17"/>
  <c r="AF17" s="1"/>
  <c r="AG17"/>
  <c r="AH17" s="1"/>
  <c r="AI17"/>
  <c r="AJ17" s="1"/>
  <c r="AK17"/>
  <c r="AL17" s="1"/>
  <c r="AM17"/>
  <c r="AN17" s="1"/>
  <c r="AO17"/>
  <c r="AP17" s="1"/>
  <c r="B18"/>
  <c r="C18"/>
  <c r="D18"/>
  <c r="E18"/>
  <c r="G18"/>
  <c r="H18" s="1"/>
  <c r="I18"/>
  <c r="J18" s="1"/>
  <c r="K18"/>
  <c r="L18" s="1"/>
  <c r="AQ18" s="1"/>
  <c r="AR18" s="1"/>
  <c r="M18"/>
  <c r="O18"/>
  <c r="N18" s="1"/>
  <c r="Q18"/>
  <c r="P18" s="1"/>
  <c r="S18"/>
  <c r="T18" s="1"/>
  <c r="U18"/>
  <c r="V18" s="1"/>
  <c r="W18"/>
  <c r="X18" s="1"/>
  <c r="Y18"/>
  <c r="Z18" s="1"/>
  <c r="AA18"/>
  <c r="AB18" s="1"/>
  <c r="AC18"/>
  <c r="AD18" s="1"/>
  <c r="AE18"/>
  <c r="AF18" s="1"/>
  <c r="AG18"/>
  <c r="AH18" s="1"/>
  <c r="AI18"/>
  <c r="AJ18" s="1"/>
  <c r="AK18"/>
  <c r="AL18" s="1"/>
  <c r="AM18"/>
  <c r="AN18" s="1"/>
  <c r="AO18"/>
  <c r="AP18" s="1"/>
  <c r="B19"/>
  <c r="C19"/>
  <c r="D19"/>
  <c r="E19"/>
  <c r="G19"/>
  <c r="H19" s="1"/>
  <c r="I19"/>
  <c r="J19" s="1"/>
  <c r="K19"/>
  <c r="M19"/>
  <c r="O19"/>
  <c r="N19" s="1"/>
  <c r="Q19"/>
  <c r="P19" s="1"/>
  <c r="S19"/>
  <c r="R19" s="1"/>
  <c r="U19"/>
  <c r="V19" s="1"/>
  <c r="W19"/>
  <c r="X19" s="1"/>
  <c r="Y19"/>
  <c r="Z19" s="1"/>
  <c r="AA19"/>
  <c r="AB19" s="1"/>
  <c r="AC19"/>
  <c r="AD19" s="1"/>
  <c r="AE19"/>
  <c r="AF19" s="1"/>
  <c r="AG19"/>
  <c r="AH19" s="1"/>
  <c r="AI19"/>
  <c r="AJ19" s="1"/>
  <c r="AK19"/>
  <c r="AL19" s="1"/>
  <c r="AM19"/>
  <c r="AN19" s="1"/>
  <c r="AO19"/>
  <c r="AP19" s="1"/>
  <c r="B20"/>
  <c r="C20"/>
  <c r="D20"/>
  <c r="E20"/>
  <c r="G20"/>
  <c r="H20" s="1"/>
  <c r="I20"/>
  <c r="J20" s="1"/>
  <c r="K20"/>
  <c r="F20" s="1"/>
  <c r="M20"/>
  <c r="O20"/>
  <c r="N20" s="1"/>
  <c r="Q20"/>
  <c r="P20" s="1"/>
  <c r="S20"/>
  <c r="R20" s="1"/>
  <c r="U20"/>
  <c r="V20" s="1"/>
  <c r="W20"/>
  <c r="X20" s="1"/>
  <c r="Y20"/>
  <c r="Z20" s="1"/>
  <c r="AA20"/>
  <c r="AB20" s="1"/>
  <c r="AC20"/>
  <c r="AD20" s="1"/>
  <c r="AE20"/>
  <c r="AF20" s="1"/>
  <c r="AG20"/>
  <c r="AH20" s="1"/>
  <c r="AI20"/>
  <c r="AJ20" s="1"/>
  <c r="AK20"/>
  <c r="AL20" s="1"/>
  <c r="AM20"/>
  <c r="AN20" s="1"/>
  <c r="AO20"/>
  <c r="AP20" s="1"/>
  <c r="B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D22"/>
  <c r="E22"/>
  <c r="G22"/>
  <c r="H22" s="1"/>
  <c r="I22"/>
  <c r="J22" s="1"/>
  <c r="K22"/>
  <c r="L22" s="1"/>
  <c r="AQ22" s="1"/>
  <c r="AR22" s="1"/>
  <c r="M22"/>
  <c r="O22"/>
  <c r="N22" s="1"/>
  <c r="Q22"/>
  <c r="P22" s="1"/>
  <c r="S22"/>
  <c r="T22" s="1"/>
  <c r="U22"/>
  <c r="V22" s="1"/>
  <c r="W22"/>
  <c r="X22" s="1"/>
  <c r="Y22"/>
  <c r="Z22" s="1"/>
  <c r="AA22"/>
  <c r="AB22" s="1"/>
  <c r="AC22"/>
  <c r="AD22" s="1"/>
  <c r="AE22"/>
  <c r="AF22" s="1"/>
  <c r="AG22"/>
  <c r="AH22" s="1"/>
  <c r="AI22"/>
  <c r="AJ22" s="1"/>
  <c r="AK22"/>
  <c r="AL22" s="1"/>
  <c r="AM22"/>
  <c r="AN22" s="1"/>
  <c r="AO22"/>
  <c r="AP22" s="1"/>
  <c r="B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D24"/>
  <c r="E24"/>
  <c r="G24"/>
  <c r="H24" s="1"/>
  <c r="I24"/>
  <c r="J24" s="1"/>
  <c r="K24"/>
  <c r="F24" s="1"/>
  <c r="M24"/>
  <c r="O24"/>
  <c r="N24" s="1"/>
  <c r="Q24"/>
  <c r="P24" s="1"/>
  <c r="S24"/>
  <c r="R24" s="1"/>
  <c r="U24"/>
  <c r="V24" s="1"/>
  <c r="W24"/>
  <c r="X24" s="1"/>
  <c r="Y24"/>
  <c r="Z24" s="1"/>
  <c r="AA24"/>
  <c r="AB24" s="1"/>
  <c r="AC24"/>
  <c r="AD24" s="1"/>
  <c r="AE24"/>
  <c r="AF24" s="1"/>
  <c r="AG24"/>
  <c r="AH24" s="1"/>
  <c r="AI24"/>
  <c r="AJ24" s="1"/>
  <c r="AK24"/>
  <c r="AL24" s="1"/>
  <c r="AM24"/>
  <c r="AN24" s="1"/>
  <c r="AO24"/>
  <c r="AP24" s="1"/>
  <c r="B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D26"/>
  <c r="E26"/>
  <c r="G26"/>
  <c r="H26" s="1"/>
  <c r="I26"/>
  <c r="J26" s="1"/>
  <c r="K26"/>
  <c r="F26" s="1"/>
  <c r="M26"/>
  <c r="O26"/>
  <c r="N26" s="1"/>
  <c r="Q26"/>
  <c r="P26" s="1"/>
  <c r="S26"/>
  <c r="R26" s="1"/>
  <c r="U26"/>
  <c r="V26" s="1"/>
  <c r="W26"/>
  <c r="X26" s="1"/>
  <c r="Y26"/>
  <c r="Z26" s="1"/>
  <c r="AA26"/>
  <c r="AB26" s="1"/>
  <c r="AC26"/>
  <c r="AD26" s="1"/>
  <c r="AE26"/>
  <c r="AF26" s="1"/>
  <c r="AG26"/>
  <c r="AH26" s="1"/>
  <c r="AI26"/>
  <c r="AJ26" s="1"/>
  <c r="AK26"/>
  <c r="AL26" s="1"/>
  <c r="AM26"/>
  <c r="AN26" s="1"/>
  <c r="AO26"/>
  <c r="AP26" s="1"/>
  <c r="B27"/>
  <c r="D27"/>
  <c r="E27"/>
  <c r="G27"/>
  <c r="H27" s="1"/>
  <c r="I27"/>
  <c r="J27" s="1"/>
  <c r="K27"/>
  <c r="F27" s="1"/>
  <c r="M27"/>
  <c r="O27"/>
  <c r="N27" s="1"/>
  <c r="Q27"/>
  <c r="P27" s="1"/>
  <c r="S27"/>
  <c r="R27" s="1"/>
  <c r="U27"/>
  <c r="V27" s="1"/>
  <c r="W27"/>
  <c r="X27" s="1"/>
  <c r="Y27"/>
  <c r="Z27" s="1"/>
  <c r="AA27"/>
  <c r="AB27" s="1"/>
  <c r="AC27"/>
  <c r="AD27" s="1"/>
  <c r="AE27"/>
  <c r="AF27" s="1"/>
  <c r="AG27"/>
  <c r="AH27" s="1"/>
  <c r="AI27"/>
  <c r="AJ27" s="1"/>
  <c r="AK27"/>
  <c r="AL27" s="1"/>
  <c r="AM27"/>
  <c r="AN27" s="1"/>
  <c r="AO27"/>
  <c r="AP27" s="1"/>
  <c r="B28"/>
  <c r="D28"/>
  <c r="E28"/>
  <c r="G28"/>
  <c r="H28" s="1"/>
  <c r="I28"/>
  <c r="J28" s="1"/>
  <c r="K28"/>
  <c r="F28" s="1"/>
  <c r="M28"/>
  <c r="O28"/>
  <c r="N28" s="1"/>
  <c r="Q28"/>
  <c r="P28" s="1"/>
  <c r="S28"/>
  <c r="R28" s="1"/>
  <c r="U28"/>
  <c r="V28" s="1"/>
  <c r="W28"/>
  <c r="X28" s="1"/>
  <c r="Y28"/>
  <c r="Z28" s="1"/>
  <c r="AA28"/>
  <c r="AB28" s="1"/>
  <c r="AC28"/>
  <c r="AD28" s="1"/>
  <c r="AE28"/>
  <c r="AF28" s="1"/>
  <c r="AG28"/>
  <c r="AH28" s="1"/>
  <c r="AI28"/>
  <c r="AJ28" s="1"/>
  <c r="AK28"/>
  <c r="AL28" s="1"/>
  <c r="AM28"/>
  <c r="AN28" s="1"/>
  <c r="AO28"/>
  <c r="AP28" s="1"/>
  <c r="B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D30"/>
  <c r="E30"/>
  <c r="G30"/>
  <c r="H30" s="1"/>
  <c r="I30"/>
  <c r="J30" s="1"/>
  <c r="K30"/>
  <c r="F30" s="1"/>
  <c r="M30"/>
  <c r="O30"/>
  <c r="N30" s="1"/>
  <c r="Q30"/>
  <c r="P30" s="1"/>
  <c r="S30"/>
  <c r="R30" s="1"/>
  <c r="U30"/>
  <c r="V30" s="1"/>
  <c r="W30"/>
  <c r="X30" s="1"/>
  <c r="Y30"/>
  <c r="Z30" s="1"/>
  <c r="AA30"/>
  <c r="AB30" s="1"/>
  <c r="AC30"/>
  <c r="AD30" s="1"/>
  <c r="AE30"/>
  <c r="AF30" s="1"/>
  <c r="AG30"/>
  <c r="AH30" s="1"/>
  <c r="AI30"/>
  <c r="AJ30" s="1"/>
  <c r="AK30"/>
  <c r="AL30" s="1"/>
  <c r="AM30"/>
  <c r="AN30" s="1"/>
  <c r="AO30"/>
  <c r="AP30" s="1"/>
  <c r="B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D32"/>
  <c r="E32"/>
  <c r="G32"/>
  <c r="H32" s="1"/>
  <c r="I32"/>
  <c r="J32" s="1"/>
  <c r="K32"/>
  <c r="M32"/>
  <c r="O32"/>
  <c r="N32" s="1"/>
  <c r="Q32"/>
  <c r="P32" s="1"/>
  <c r="S32"/>
  <c r="R32" s="1"/>
  <c r="U32"/>
  <c r="V32" s="1"/>
  <c r="W32"/>
  <c r="X32" s="1"/>
  <c r="Y32"/>
  <c r="Z32" s="1"/>
  <c r="AA32"/>
  <c r="AB32" s="1"/>
  <c r="AC32"/>
  <c r="AD32" s="1"/>
  <c r="AE32"/>
  <c r="AF32" s="1"/>
  <c r="AG32"/>
  <c r="AH32" s="1"/>
  <c r="AI32"/>
  <c r="AJ32" s="1"/>
  <c r="AK32"/>
  <c r="AL32" s="1"/>
  <c r="AM32"/>
  <c r="AN32" s="1"/>
  <c r="AO32"/>
  <c r="AP32" s="1"/>
  <c r="B33"/>
  <c r="D33"/>
  <c r="E33"/>
  <c r="G33"/>
  <c r="H33" s="1"/>
  <c r="I33"/>
  <c r="J33" s="1"/>
  <c r="K33"/>
  <c r="F33" s="1"/>
  <c r="M33"/>
  <c r="O33"/>
  <c r="N33" s="1"/>
  <c r="Q33"/>
  <c r="P33" s="1"/>
  <c r="S33"/>
  <c r="R33" s="1"/>
  <c r="U33"/>
  <c r="V33" s="1"/>
  <c r="W33"/>
  <c r="X33" s="1"/>
  <c r="Y33"/>
  <c r="Z33" s="1"/>
  <c r="AA33"/>
  <c r="AB33" s="1"/>
  <c r="AC33"/>
  <c r="AD33" s="1"/>
  <c r="AE33"/>
  <c r="AF33" s="1"/>
  <c r="AG33"/>
  <c r="AH33" s="1"/>
  <c r="AI33"/>
  <c r="AJ33" s="1"/>
  <c r="AK33"/>
  <c r="AL33" s="1"/>
  <c r="AM33"/>
  <c r="AN33" s="1"/>
  <c r="AO33"/>
  <c r="AP33" s="1"/>
  <c r="A34"/>
  <c r="B34"/>
  <c r="D34"/>
  <c r="E34"/>
  <c r="G34"/>
  <c r="H34" s="1"/>
  <c r="I34"/>
  <c r="J34" s="1"/>
  <c r="K34"/>
  <c r="F34" s="1"/>
  <c r="M34"/>
  <c r="O34"/>
  <c r="N34" s="1"/>
  <c r="Q34"/>
  <c r="P34" s="1"/>
  <c r="S34"/>
  <c r="R34" s="1"/>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BE4"/>
  <c r="BF4" s="1"/>
  <c r="A5"/>
  <c r="B5"/>
  <c r="C5"/>
  <c r="D5"/>
  <c r="E5"/>
  <c r="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BE5"/>
  <c r="BF5" s="1"/>
  <c r="A6"/>
  <c r="B6"/>
  <c r="D6"/>
  <c r="E6"/>
  <c r="F6" s="1"/>
  <c r="BE6" s="1"/>
  <c r="B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A7"/>
  <c r="B7"/>
  <c r="D7"/>
  <c r="E7"/>
  <c r="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BE7"/>
  <c r="BF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BE9"/>
  <c r="BF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BE11"/>
  <c r="BF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BE13"/>
  <c r="BF13" s="1"/>
  <c r="A14"/>
  <c r="B14"/>
  <c r="C14"/>
  <c r="D14"/>
  <c r="E14"/>
  <c r="F14" s="1"/>
  <c r="BE14" s="1"/>
  <c r="B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BE16"/>
  <c r="BF16" s="1"/>
  <c r="A17"/>
  <c r="B17"/>
  <c r="C17"/>
  <c r="D17"/>
  <c r="E17"/>
  <c r="F17" s="1"/>
  <c r="BE17" s="1"/>
  <c r="B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A18"/>
  <c r="B18"/>
  <c r="C18"/>
  <c r="D18"/>
  <c r="E18"/>
  <c r="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BE18"/>
  <c r="BF18" s="1"/>
  <c r="A19"/>
  <c r="B19"/>
  <c r="C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C20"/>
  <c r="D20"/>
  <c r="E20"/>
  <c r="F20" s="1"/>
  <c r="BE20" s="1"/>
  <c r="B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A21"/>
  <c r="B21"/>
  <c r="D21"/>
  <c r="E21"/>
  <c r="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BE21"/>
  <c r="BF21" s="1"/>
  <c r="A22"/>
  <c r="B22"/>
  <c r="D22"/>
  <c r="E22"/>
  <c r="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BE22"/>
  <c r="BF22" s="1"/>
  <c r="A23"/>
  <c r="B23"/>
  <c r="D23"/>
  <c r="E23"/>
  <c r="F23" s="1"/>
  <c r="BE23" s="1"/>
  <c r="B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A24"/>
  <c r="B24"/>
  <c r="D24"/>
  <c r="E24"/>
  <c r="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BE24"/>
  <c r="BF24" s="1"/>
  <c r="A25"/>
  <c r="B25"/>
  <c r="D25"/>
  <c r="E25"/>
  <c r="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BE25"/>
  <c r="BF25" s="1"/>
  <c r="A26"/>
  <c r="B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D28"/>
  <c r="E28"/>
  <c r="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BE28"/>
  <c r="BF28" s="1"/>
  <c r="A29"/>
  <c r="B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D31"/>
  <c r="E31"/>
  <c r="F31" s="1"/>
  <c r="BE31" s="1"/>
  <c r="B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A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B3" i="12"/>
  <c r="C3"/>
  <c r="B5"/>
  <c r="A2" i="5"/>
  <c r="B2"/>
  <c r="C2"/>
  <c r="A5"/>
  <c r="B5"/>
  <c r="A3" i="14"/>
  <c r="C20" l="1"/>
  <c r="C21" i="11"/>
  <c r="C20" i="35"/>
  <c r="L40" i="11"/>
  <c r="M40" s="1"/>
  <c r="M44" s="1"/>
  <c r="L41"/>
  <c r="M41" s="1"/>
  <c r="M45" s="1"/>
  <c r="A5" i="32"/>
  <c r="A4" i="35"/>
  <c r="A5" i="33"/>
  <c r="C21"/>
  <c r="C21" i="30"/>
  <c r="C22" i="31"/>
  <c r="C22" i="12"/>
  <c r="C21" i="32"/>
  <c r="C22" i="5"/>
  <c r="W41" i="11"/>
  <c r="W45" s="1"/>
  <c r="T45"/>
  <c r="W42"/>
  <c r="W46" s="1"/>
  <c r="T46"/>
  <c r="W40"/>
  <c r="W44" s="1"/>
  <c r="T44"/>
  <c r="R14" i="27"/>
  <c r="T26"/>
  <c r="L6"/>
  <c r="AQ6" s="1"/>
  <c r="AR6" s="1"/>
  <c r="A5" i="18"/>
  <c r="A5" i="30"/>
  <c r="A6" i="31"/>
  <c r="A6" i="12"/>
  <c r="T20" i="27"/>
  <c r="T30"/>
  <c r="R22"/>
  <c r="F18"/>
  <c r="T17"/>
  <c r="T8"/>
  <c r="L30"/>
  <c r="AQ30" s="1"/>
  <c r="AR30" s="1"/>
  <c r="T24"/>
  <c r="F22"/>
  <c r="T21"/>
  <c r="R18"/>
  <c r="T16"/>
  <c r="F14"/>
  <c r="T13"/>
  <c r="L12"/>
  <c r="AQ12" s="1"/>
  <c r="AR12" s="1"/>
  <c r="L8"/>
  <c r="AQ8" s="1"/>
  <c r="AR8" s="1"/>
  <c r="T6"/>
  <c r="A5"/>
  <c r="F32"/>
  <c r="L32"/>
  <c r="AQ32" s="1"/>
  <c r="AR32" s="1"/>
  <c r="L24"/>
  <c r="AQ24" s="1"/>
  <c r="AR24" s="1"/>
  <c r="L20"/>
  <c r="AQ20" s="1"/>
  <c r="AR20" s="1"/>
  <c r="L16"/>
  <c r="AQ16" s="1"/>
  <c r="AR16" s="1"/>
  <c r="T34"/>
  <c r="T29"/>
  <c r="L9"/>
  <c r="AQ9" s="1"/>
  <c r="AR9" s="1"/>
  <c r="L7"/>
  <c r="AQ7" s="1"/>
  <c r="AR7" s="1"/>
  <c r="L5"/>
  <c r="AQ5" s="1"/>
  <c r="AR5" s="1"/>
  <c r="L33"/>
  <c r="AQ33" s="1"/>
  <c r="AR33" s="1"/>
  <c r="L28"/>
  <c r="AQ28" s="1"/>
  <c r="AR28" s="1"/>
  <c r="L27"/>
  <c r="AQ27" s="1"/>
  <c r="AR27" s="1"/>
  <c r="T19"/>
  <c r="T15"/>
  <c r="T11"/>
  <c r="T10"/>
  <c r="T4"/>
  <c r="R25"/>
  <c r="T25"/>
  <c r="F23"/>
  <c r="L23"/>
  <c r="AQ23" s="1"/>
  <c r="AR23" s="1"/>
  <c r="F19"/>
  <c r="L19"/>
  <c r="AQ19" s="1"/>
  <c r="AR19" s="1"/>
  <c r="F15"/>
  <c r="L15"/>
  <c r="AQ15" s="1"/>
  <c r="AR15" s="1"/>
  <c r="F11"/>
  <c r="L11"/>
  <c r="AQ11" s="1"/>
  <c r="AR11" s="1"/>
  <c r="R9"/>
  <c r="T9"/>
  <c r="R7"/>
  <c r="T7"/>
  <c r="R5"/>
  <c r="T5"/>
  <c r="A4" i="25"/>
  <c r="A4" i="20"/>
  <c r="A5" i="24"/>
  <c r="A5" i="19"/>
  <c r="A5" i="23"/>
  <c r="A5" i="17"/>
  <c r="A4" i="13"/>
  <c r="A6" i="5"/>
  <c r="A4" i="14"/>
  <c r="T32" i="27"/>
  <c r="F31"/>
  <c r="L31"/>
  <c r="AQ31" s="1"/>
  <c r="AR31" s="1"/>
  <c r="T28"/>
  <c r="L26"/>
  <c r="AQ26" s="1"/>
  <c r="AR26" s="1"/>
  <c r="F21"/>
  <c r="L21"/>
  <c r="AQ21" s="1"/>
  <c r="AR21" s="1"/>
  <c r="F17"/>
  <c r="L17"/>
  <c r="AQ17" s="1"/>
  <c r="AR17" s="1"/>
  <c r="F13"/>
  <c r="L13"/>
  <c r="AQ13" s="1"/>
  <c r="AR13" s="1"/>
  <c r="T12"/>
  <c r="L10"/>
  <c r="AQ10" s="1"/>
  <c r="AR10" s="1"/>
  <c r="L4"/>
  <c r="AQ4" s="1"/>
  <c r="AR4" s="1"/>
  <c r="A5" i="11"/>
  <c r="L34" i="27"/>
  <c r="AQ34" s="1"/>
  <c r="AR34" s="1"/>
  <c r="T33"/>
  <c r="T31"/>
  <c r="L29"/>
  <c r="AQ29" s="1"/>
  <c r="AR29" s="1"/>
  <c r="T27"/>
  <c r="L25"/>
  <c r="AQ25" s="1"/>
  <c r="AR25" s="1"/>
  <c r="T23"/>
  <c r="C21" i="14" l="1"/>
  <c r="C22" i="11"/>
  <c r="C21" i="35"/>
  <c r="A6" i="32"/>
  <c r="A5" i="35"/>
  <c r="A6" i="33"/>
  <c r="C22"/>
  <c r="C23" i="31"/>
  <c r="C23" i="12"/>
  <c r="C22" i="30"/>
  <c r="C22" i="32"/>
  <c r="C23" i="5"/>
  <c r="C21" i="27"/>
  <c r="C21" i="16"/>
  <c r="C20" i="25"/>
  <c r="C20" i="20"/>
  <c r="C21" i="24"/>
  <c r="C21" i="19"/>
  <c r="C21" i="18"/>
  <c r="C21" i="23"/>
  <c r="A6" i="19"/>
  <c r="A6" i="30"/>
  <c r="A7" i="31"/>
  <c r="A7" i="12"/>
  <c r="A6" i="11"/>
  <c r="A5" i="14"/>
  <c r="A6" i="27"/>
  <c r="A7" i="5"/>
  <c r="A5" i="13"/>
  <c r="A6" i="17"/>
  <c r="A6" i="23"/>
  <c r="A6" i="24"/>
  <c r="A5" i="20"/>
  <c r="A5" i="25"/>
  <c r="A6" i="18"/>
  <c r="C6" i="24"/>
  <c r="C5" i="25"/>
  <c r="C5" i="20"/>
  <c r="C6" i="19"/>
  <c r="C6" i="27"/>
  <c r="C6" i="18"/>
  <c r="C6" i="23"/>
  <c r="C6" i="16"/>
  <c r="C22" i="14" l="1"/>
  <c r="C23" i="11"/>
  <c r="C22" i="35"/>
  <c r="A7" i="32"/>
  <c r="A6" i="35"/>
  <c r="A7" i="33"/>
  <c r="C23"/>
  <c r="C23" i="30"/>
  <c r="C24" i="31"/>
  <c r="C24" i="12"/>
  <c r="C23" i="32"/>
  <c r="C24" i="5"/>
  <c r="C22" i="24"/>
  <c r="C22" i="19"/>
  <c r="C22" i="27"/>
  <c r="C21" i="25"/>
  <c r="C21" i="20"/>
  <c r="C22" i="18"/>
  <c r="C22" i="23"/>
  <c r="C22" i="16"/>
  <c r="A7" i="30"/>
  <c r="A8" i="31"/>
  <c r="A8" i="12"/>
  <c r="A7" i="18"/>
  <c r="A6" i="13"/>
  <c r="A7" i="23"/>
  <c r="A7" i="24"/>
  <c r="A6" i="25"/>
  <c r="A7" i="19"/>
  <c r="A7" i="11"/>
  <c r="A8" i="5"/>
  <c r="A7" i="17"/>
  <c r="A7" i="27"/>
  <c r="A6" i="20"/>
  <c r="A6" i="14"/>
  <c r="C6" i="25"/>
  <c r="C6" i="20"/>
  <c r="C7" i="24"/>
  <c r="C7" i="19"/>
  <c r="C7" i="27"/>
  <c r="C7" i="18"/>
  <c r="C7" i="23"/>
  <c r="C7" i="16"/>
  <c r="C23" i="14" l="1"/>
  <c r="C24" i="11"/>
  <c r="C23" i="35"/>
  <c r="A8" i="32"/>
  <c r="A7" i="35"/>
  <c r="A8" i="33"/>
  <c r="C24"/>
  <c r="C25" i="31"/>
  <c r="C25" i="12"/>
  <c r="C24" i="30"/>
  <c r="C24" i="32"/>
  <c r="C25" i="5"/>
  <c r="C23" i="24"/>
  <c r="C23" i="27"/>
  <c r="C23" i="16"/>
  <c r="C22" i="25"/>
  <c r="C22" i="20"/>
  <c r="C23" i="19"/>
  <c r="C23" i="18"/>
  <c r="C23" i="23"/>
  <c r="A8" i="30"/>
  <c r="A9" i="31"/>
  <c r="A9" i="12"/>
  <c r="A8" i="23"/>
  <c r="A8" i="24"/>
  <c r="A7" i="14"/>
  <c r="A8" i="19"/>
  <c r="A7" i="13"/>
  <c r="A7" i="25"/>
  <c r="A8" i="27"/>
  <c r="A7" i="20"/>
  <c r="A9" i="5"/>
  <c r="A8" i="11"/>
  <c r="A8" i="18"/>
  <c r="A8" i="17"/>
  <c r="C8" i="24"/>
  <c r="C7" i="25"/>
  <c r="C7" i="20"/>
  <c r="C8" i="19"/>
  <c r="C8" i="27"/>
  <c r="C8" i="18"/>
  <c r="C8" i="23"/>
  <c r="C8" i="16"/>
  <c r="C24" i="14" l="1"/>
  <c r="C25" i="11"/>
  <c r="C24" i="35"/>
  <c r="A9" i="32"/>
  <c r="A8" i="35"/>
  <c r="A9" i="33"/>
  <c r="C25"/>
  <c r="C25" i="30"/>
  <c r="C26" i="31"/>
  <c r="C26" i="12"/>
  <c r="C25" i="32"/>
  <c r="C26" i="5"/>
  <c r="C24" i="19"/>
  <c r="C24" i="27"/>
  <c r="C24" i="16"/>
  <c r="C23" i="25"/>
  <c r="C23" i="20"/>
  <c r="C24" i="24"/>
  <c r="C24" i="18"/>
  <c r="C24" i="23"/>
  <c r="A9" i="30"/>
  <c r="A10" i="31"/>
  <c r="A10" i="12"/>
  <c r="A8" i="14"/>
  <c r="A10" i="5"/>
  <c r="A9" i="17"/>
  <c r="A9" i="27"/>
  <c r="A8" i="20"/>
  <c r="A9" i="18"/>
  <c r="A9" i="11"/>
  <c r="A9" i="19"/>
  <c r="A8" i="13"/>
  <c r="A9" i="23"/>
  <c r="A9" i="24"/>
  <c r="A8" i="25"/>
  <c r="C8"/>
  <c r="C8" i="20"/>
  <c r="C9" i="24"/>
  <c r="C9" i="19"/>
  <c r="C9" i="27"/>
  <c r="C9" i="18"/>
  <c r="C9" i="23"/>
  <c r="C9" i="16"/>
  <c r="C25" i="14" l="1"/>
  <c r="C26" i="11"/>
  <c r="C25" i="35"/>
  <c r="A10" i="32"/>
  <c r="A9" i="35"/>
  <c r="A10" i="33"/>
  <c r="C26"/>
  <c r="C27" i="31"/>
  <c r="C27" i="12"/>
  <c r="C26" i="30"/>
  <c r="C26" i="32"/>
  <c r="C27" i="5"/>
  <c r="C25" i="27"/>
  <c r="C24" i="25"/>
  <c r="C24" i="20"/>
  <c r="C25" i="24"/>
  <c r="C25" i="19"/>
  <c r="C25" i="18"/>
  <c r="C25" i="23"/>
  <c r="C25" i="16"/>
  <c r="A10" i="30"/>
  <c r="A11" i="31"/>
  <c r="A11" i="12"/>
  <c r="A11" i="5"/>
  <c r="A10" i="17"/>
  <c r="A9" i="14"/>
  <c r="A10" i="19"/>
  <c r="A10" i="27"/>
  <c r="A9" i="20"/>
  <c r="A10" i="23"/>
  <c r="A10" i="11"/>
  <c r="A9" i="13"/>
  <c r="A9" i="25"/>
  <c r="A10" i="18"/>
  <c r="A10" i="24"/>
  <c r="B31" i="25"/>
  <c r="B31" i="20"/>
  <c r="B32" i="24"/>
  <c r="B32" i="19"/>
  <c r="B32" i="27"/>
  <c r="B32" i="18"/>
  <c r="B32" i="23"/>
  <c r="B32" i="16"/>
  <c r="B31" i="13"/>
  <c r="C26" i="14" l="1"/>
  <c r="C27" i="11"/>
  <c r="C26" i="35"/>
  <c r="A11" i="32"/>
  <c r="A10" i="35"/>
  <c r="A11" i="33"/>
  <c r="C27"/>
  <c r="C27" i="30"/>
  <c r="C28" i="12"/>
  <c r="C28" i="31"/>
  <c r="C27" i="32"/>
  <c r="C28" i="5"/>
  <c r="C26" i="24"/>
  <c r="C26" i="19"/>
  <c r="C26" i="27"/>
  <c r="C26" i="16"/>
  <c r="C25" i="25"/>
  <c r="C25" i="20"/>
  <c r="C26" i="18"/>
  <c r="C26" i="23"/>
  <c r="A11" i="30"/>
  <c r="A12" i="31"/>
  <c r="A12" i="12"/>
  <c r="A11" i="18"/>
  <c r="A12" i="5"/>
  <c r="A11" i="17"/>
  <c r="A11" i="27"/>
  <c r="A10" i="20"/>
  <c r="A10" i="14"/>
  <c r="A11" i="11"/>
  <c r="A11" i="19"/>
  <c r="A10" i="13"/>
  <c r="A11" i="23"/>
  <c r="A11" i="24"/>
  <c r="A10" i="25"/>
  <c r="C10"/>
  <c r="C10" i="20"/>
  <c r="C11" i="24"/>
  <c r="C11" i="19"/>
  <c r="C11" i="27"/>
  <c r="C11" i="18"/>
  <c r="C11" i="23"/>
  <c r="C11" i="16"/>
  <c r="C27" i="14" l="1"/>
  <c r="C28" i="11"/>
  <c r="C27" i="35"/>
  <c r="A12" i="32"/>
  <c r="A11" i="35"/>
  <c r="A12" i="33"/>
  <c r="C28"/>
  <c r="C29" i="31"/>
  <c r="C29" i="12"/>
  <c r="C28" i="30"/>
  <c r="C28" i="32"/>
  <c r="C29" i="5"/>
  <c r="C27" i="27"/>
  <c r="C27" i="16"/>
  <c r="C26" i="25"/>
  <c r="C26" i="20"/>
  <c r="C27" i="24"/>
  <c r="C27" i="19"/>
  <c r="C27" i="18"/>
  <c r="C27" i="23"/>
  <c r="A12" i="30"/>
  <c r="A13" i="31"/>
  <c r="A13" i="12"/>
  <c r="A12" i="23"/>
  <c r="A12" i="24"/>
  <c r="A12" i="18"/>
  <c r="A13" i="5"/>
  <c r="A12" i="17"/>
  <c r="A11" i="25"/>
  <c r="A12" i="11"/>
  <c r="A12" i="27"/>
  <c r="A11" i="14"/>
  <c r="A12" i="19"/>
  <c r="A11" i="13"/>
  <c r="A11" i="20"/>
  <c r="C11" i="25"/>
  <c r="C11" i="20"/>
  <c r="C12" i="24"/>
  <c r="C12" i="19"/>
  <c r="C12" i="27"/>
  <c r="C12" i="18"/>
  <c r="C12" i="23"/>
  <c r="C12" i="16"/>
  <c r="C28" i="14" l="1"/>
  <c r="C29" i="11"/>
  <c r="C28" i="35"/>
  <c r="A13" i="32"/>
  <c r="A12" i="35"/>
  <c r="A13" i="33"/>
  <c r="C29"/>
  <c r="C29" i="30"/>
  <c r="C30" i="31"/>
  <c r="C30" i="12"/>
  <c r="C29" i="32"/>
  <c r="C30" i="5"/>
  <c r="C28" i="24"/>
  <c r="C28" i="19"/>
  <c r="C28" i="27"/>
  <c r="C28" i="16"/>
  <c r="C27" i="25"/>
  <c r="C27" i="20"/>
  <c r="C28" i="18"/>
  <c r="C28" i="23"/>
  <c r="A13" i="30"/>
  <c r="A14" i="31"/>
  <c r="A14" i="12"/>
  <c r="A14" i="5"/>
  <c r="A13" i="17"/>
  <c r="A13" i="27"/>
  <c r="A12" i="20"/>
  <c r="A12" i="14"/>
  <c r="A13" i="19"/>
  <c r="A13" i="11"/>
  <c r="A12" i="13"/>
  <c r="A13" i="23"/>
  <c r="A13" i="24"/>
  <c r="A12" i="25"/>
  <c r="A13" i="18"/>
  <c r="C12" i="25"/>
  <c r="C12" i="20"/>
  <c r="C13" i="24"/>
  <c r="C13" i="19"/>
  <c r="C13" i="27"/>
  <c r="C13" i="18"/>
  <c r="C13" i="23"/>
  <c r="C13" i="16"/>
  <c r="C29" i="14" l="1"/>
  <c r="C30" i="11"/>
  <c r="C29" i="35"/>
  <c r="A14" i="32"/>
  <c r="A13" i="35"/>
  <c r="A14" i="33"/>
  <c r="C30"/>
  <c r="C31" i="31"/>
  <c r="C31" i="12"/>
  <c r="C30" i="30"/>
  <c r="C30" i="32"/>
  <c r="C31" i="5"/>
  <c r="C29" i="27"/>
  <c r="C28" i="25"/>
  <c r="C28" i="20"/>
  <c r="C29" i="24"/>
  <c r="C29" i="19"/>
  <c r="C29" i="18"/>
  <c r="C29" i="23"/>
  <c r="C29" i="16"/>
  <c r="A13" i="14"/>
  <c r="A14" i="30"/>
  <c r="A15" i="31"/>
  <c r="A15" i="12"/>
  <c r="A14" i="14"/>
  <c r="A15" i="5"/>
  <c r="A14" i="17"/>
  <c r="A13" i="25"/>
  <c r="A14" i="18"/>
  <c r="A14" i="23"/>
  <c r="A14" i="24"/>
  <c r="A14" i="11"/>
  <c r="A13" i="13"/>
  <c r="A13" i="20"/>
  <c r="A14" i="19"/>
  <c r="A14" i="27"/>
  <c r="C30" i="14" l="1"/>
  <c r="C31" i="11"/>
  <c r="C30" i="35"/>
  <c r="A16" i="32"/>
  <c r="A15" i="35"/>
  <c r="A15" i="33"/>
  <c r="A15" i="32"/>
  <c r="A14" i="35"/>
  <c r="A16" i="33"/>
  <c r="C31"/>
  <c r="C31" i="30"/>
  <c r="C32" i="12"/>
  <c r="C32" i="31"/>
  <c r="C31" i="32"/>
  <c r="C32" i="5"/>
  <c r="C30" i="24"/>
  <c r="C30" i="19"/>
  <c r="C30" i="27"/>
  <c r="C29" i="25"/>
  <c r="C29" i="20"/>
  <c r="C30" i="18"/>
  <c r="C30" i="23"/>
  <c r="C30" i="16"/>
  <c r="A15" i="11"/>
  <c r="A16" i="5"/>
  <c r="A16" i="30"/>
  <c r="A17" i="31"/>
  <c r="A17" i="12"/>
  <c r="A15" i="30"/>
  <c r="A16" i="31"/>
  <c r="A16" i="12"/>
  <c r="A15" i="14"/>
  <c r="A16" i="11"/>
  <c r="A15" i="19"/>
  <c r="A14" i="13"/>
  <c r="A15" i="23"/>
  <c r="A15" i="24"/>
  <c r="A14" i="25"/>
  <c r="A15" i="18"/>
  <c r="A17" i="5"/>
  <c r="A15" i="17"/>
  <c r="A15" i="27"/>
  <c r="A14" i="20"/>
  <c r="C31" i="14" l="1"/>
  <c r="C32" i="11"/>
  <c r="C31" i="35"/>
  <c r="A17" i="32"/>
  <c r="A16" i="35"/>
  <c r="A17" i="33"/>
  <c r="C32"/>
  <c r="C33" i="31"/>
  <c r="C33" i="12"/>
  <c r="C32" i="30"/>
  <c r="C32" i="32"/>
  <c r="C33" i="5"/>
  <c r="C31" i="27"/>
  <c r="C30" i="25"/>
  <c r="C30" i="20"/>
  <c r="C31" i="24"/>
  <c r="C31" i="19"/>
  <c r="C31" i="18"/>
  <c r="C31" i="23"/>
  <c r="C31" i="16"/>
  <c r="A17" i="30"/>
  <c r="A18" i="31"/>
  <c r="A18" i="12"/>
  <c r="A16" i="14"/>
  <c r="A17" i="11"/>
  <c r="A16" i="23"/>
  <c r="A15" i="20"/>
  <c r="A16" i="18"/>
  <c r="A18" i="5"/>
  <c r="A16" i="17"/>
  <c r="A15" i="25"/>
  <c r="A16" i="24"/>
  <c r="A16" i="19"/>
  <c r="A15" i="13"/>
  <c r="A16" i="27"/>
  <c r="C33" i="11" l="1"/>
  <c r="C32" i="35"/>
  <c r="A18" i="32"/>
  <c r="A17" i="35"/>
  <c r="C33" i="33"/>
  <c r="C33" i="30"/>
  <c r="C34" i="31"/>
  <c r="C34" i="12"/>
  <c r="C33" i="32"/>
  <c r="C34" i="5"/>
  <c r="C31" i="25"/>
  <c r="C31" i="20"/>
  <c r="C32" i="18"/>
  <c r="C32" i="23"/>
  <c r="C32" i="16"/>
  <c r="C32" i="24"/>
  <c r="C32" i="19"/>
  <c r="C32" i="27"/>
  <c r="A18" i="33"/>
  <c r="A18" i="30"/>
  <c r="A19" i="31"/>
  <c r="A19" i="12"/>
  <c r="A17" i="14"/>
  <c r="A18" i="11"/>
  <c r="A19" i="5"/>
  <c r="A17" i="17"/>
  <c r="A17" i="27"/>
  <c r="A16" i="20"/>
  <c r="A17" i="19"/>
  <c r="A16" i="13"/>
  <c r="A17" i="23"/>
  <c r="A17" i="24"/>
  <c r="A16" i="25"/>
  <c r="A17" i="18"/>
  <c r="C34" i="11" l="1"/>
  <c r="C33" i="35"/>
  <c r="A19" i="32"/>
  <c r="A18" i="35"/>
  <c r="C34" i="33"/>
  <c r="C35" i="31"/>
  <c r="C35" i="12"/>
  <c r="C34" i="30"/>
  <c r="C34" i="32"/>
  <c r="C35" i="5"/>
  <c r="C32" i="25"/>
  <c r="C32" i="20"/>
  <c r="C33" i="24"/>
  <c r="C33" i="19"/>
  <c r="C33" i="18"/>
  <c r="C33" i="23"/>
  <c r="C33" i="16"/>
  <c r="C33" i="27"/>
  <c r="A19" i="33"/>
  <c r="A19" i="30"/>
  <c r="A20" i="31"/>
  <c r="A20" i="12"/>
  <c r="A18" i="14"/>
  <c r="A19" i="11"/>
  <c r="A17" i="13"/>
  <c r="A18" i="23"/>
  <c r="A17" i="25"/>
  <c r="A18" i="18"/>
  <c r="A20" i="5"/>
  <c r="A17" i="20"/>
  <c r="A18" i="17"/>
  <c r="A18" i="27"/>
  <c r="A18" i="19"/>
  <c r="A18" i="24"/>
  <c r="C35" i="11" l="1"/>
  <c r="C34" i="35"/>
  <c r="A20" i="32"/>
  <c r="A19" i="35"/>
  <c r="A20" i="33"/>
  <c r="C35"/>
  <c r="C35" i="32"/>
  <c r="C35" i="30"/>
  <c r="C36" i="12"/>
  <c r="C36" i="31"/>
  <c r="C36" i="5"/>
  <c r="C33" i="25"/>
  <c r="C33" i="20"/>
  <c r="C34" i="27"/>
  <c r="C34" i="23"/>
  <c r="C34" i="16"/>
  <c r="C34" i="18"/>
  <c r="A20" i="30"/>
  <c r="A21" i="31"/>
  <c r="A21" i="12"/>
  <c r="A19" i="14"/>
  <c r="A20" i="11"/>
  <c r="A19" i="18"/>
  <c r="A21" i="5"/>
  <c r="A19" i="17"/>
  <c r="A19" i="27"/>
  <c r="A18" i="20"/>
  <c r="A19" i="19"/>
  <c r="A18" i="13"/>
  <c r="A19" i="23"/>
  <c r="A19" i="24"/>
  <c r="A18" i="25"/>
  <c r="C36" i="11" l="1"/>
  <c r="C35" i="35"/>
  <c r="C36" i="30"/>
  <c r="A21" i="32"/>
  <c r="A20" i="35"/>
  <c r="A21" i="33"/>
  <c r="C36"/>
  <c r="C36" i="32"/>
  <c r="C37" i="31"/>
  <c r="C37" i="12"/>
  <c r="C37" i="5"/>
  <c r="A21" i="30"/>
  <c r="A22" i="31"/>
  <c r="A22" i="12"/>
  <c r="A20" i="14"/>
  <c r="A21" i="11"/>
  <c r="A20" i="24"/>
  <c r="A20" i="19"/>
  <c r="A19" i="13"/>
  <c r="A20" i="23"/>
  <c r="A19" i="25"/>
  <c r="A19" i="20"/>
  <c r="A20" i="18"/>
  <c r="A22" i="5"/>
  <c r="A20" i="17"/>
  <c r="A20" i="27"/>
  <c r="C37" i="11" l="1"/>
  <c r="C36" i="35"/>
  <c r="C37" i="32"/>
  <c r="C37" i="33"/>
  <c r="C37" i="30"/>
  <c r="C38" i="31"/>
  <c r="C38" i="12"/>
  <c r="C38" i="5"/>
  <c r="A22" i="32"/>
  <c r="A21" i="35"/>
  <c r="A22" i="33"/>
  <c r="A22" i="30"/>
  <c r="A23" i="31"/>
  <c r="A23" i="12"/>
  <c r="A21" i="14"/>
  <c r="A22" i="11"/>
  <c r="A23" i="5"/>
  <c r="A21" i="17"/>
  <c r="A21" i="27"/>
  <c r="A20" i="20"/>
  <c r="A21" i="19"/>
  <c r="A20" i="13"/>
  <c r="A21" i="23"/>
  <c r="A21" i="24"/>
  <c r="A20" i="25"/>
  <c r="A21" i="18"/>
  <c r="C38" i="11" l="1"/>
  <c r="C37" i="35"/>
  <c r="C38" i="33"/>
  <c r="C38" i="30"/>
  <c r="C39" i="31"/>
  <c r="C39" i="12"/>
  <c r="C39" i="5"/>
  <c r="C38" i="32"/>
  <c r="A23"/>
  <c r="A22" i="35"/>
  <c r="A23" i="33"/>
  <c r="A23" i="30"/>
  <c r="A24" i="31"/>
  <c r="A24" i="12"/>
  <c r="A22" i="14"/>
  <c r="A23" i="11"/>
  <c r="A24" i="5"/>
  <c r="A22" i="17"/>
  <c r="A22" i="27"/>
  <c r="A22" i="19"/>
  <c r="A21" i="20"/>
  <c r="A21" i="13"/>
  <c r="A22" i="23"/>
  <c r="A21" i="25"/>
  <c r="A22" i="18"/>
  <c r="A22" i="24"/>
  <c r="A24" i="32" l="1"/>
  <c r="A23" i="35"/>
  <c r="A24" i="33"/>
  <c r="A24" i="30"/>
  <c r="A25" i="31"/>
  <c r="A25" i="12"/>
  <c r="A23" i="14"/>
  <c r="A24" i="11"/>
  <c r="A23" i="19"/>
  <c r="A22" i="13"/>
  <c r="A23" i="23"/>
  <c r="A23" i="24"/>
  <c r="A22" i="25"/>
  <c r="A22" i="20"/>
  <c r="A23" i="18"/>
  <c r="A25" i="5"/>
  <c r="A23" i="17"/>
  <c r="A23" i="27"/>
  <c r="A25" i="32" l="1"/>
  <c r="A24" i="35"/>
  <c r="A25" i="33"/>
  <c r="A25" i="30"/>
  <c r="A26" i="31"/>
  <c r="A26" i="12"/>
  <c r="A24" i="14"/>
  <c r="A25" i="11"/>
  <c r="A24" i="27"/>
  <c r="A24" i="19"/>
  <c r="A23" i="13"/>
  <c r="A24" i="23"/>
  <c r="A23" i="25"/>
  <c r="A24" i="24"/>
  <c r="A24" i="18"/>
  <c r="A26" i="5"/>
  <c r="A24" i="17"/>
  <c r="A23" i="20"/>
  <c r="A26" i="33" l="1"/>
  <c r="A26" i="32"/>
  <c r="A25" i="35"/>
  <c r="A26" i="30"/>
  <c r="A27" i="31"/>
  <c r="A27" i="12"/>
  <c r="A25" i="14"/>
  <c r="A26" i="11"/>
  <c r="A27" i="5"/>
  <c r="A25" i="17"/>
  <c r="A25" i="27"/>
  <c r="A24" i="20"/>
  <c r="A25" i="19"/>
  <c r="A24" i="13"/>
  <c r="A25" i="23"/>
  <c r="A25" i="24"/>
  <c r="A24" i="25"/>
  <c r="A25" i="18"/>
  <c r="A27" i="33" l="1"/>
  <c r="A27" i="32"/>
  <c r="A26" i="35"/>
  <c r="A27" i="30"/>
  <c r="A28" i="31"/>
  <c r="A28" i="12"/>
  <c r="A26" i="14"/>
  <c r="A27" i="11"/>
  <c r="A25" i="13"/>
  <c r="A25" i="20"/>
  <c r="A26" i="19"/>
  <c r="A26" i="23"/>
  <c r="A26" i="24"/>
  <c r="A26" i="17"/>
  <c r="A25" i="25"/>
  <c r="A26" i="18"/>
  <c r="A28" i="5"/>
  <c r="A26" i="27"/>
  <c r="A28" i="33" l="1"/>
  <c r="A28" i="32"/>
  <c r="A27" i="35"/>
  <c r="A28" i="30"/>
  <c r="A29" i="31"/>
  <c r="A29" i="12"/>
  <c r="A27" i="14"/>
  <c r="A28" i="11"/>
  <c r="A29" i="5"/>
  <c r="A27" i="17"/>
  <c r="A27" i="27"/>
  <c r="A26" i="20"/>
  <c r="A27" i="19"/>
  <c r="A27" i="18"/>
  <c r="A26" i="13"/>
  <c r="A27" i="23"/>
  <c r="A27" i="24"/>
  <c r="A26" i="25"/>
  <c r="A29" i="33" l="1"/>
  <c r="A29" i="32"/>
  <c r="A28" i="35"/>
  <c r="A29" i="30"/>
  <c r="A30" i="31"/>
  <c r="A30" i="12"/>
  <c r="A28" i="14"/>
  <c r="A29" i="11"/>
  <c r="A28" i="27"/>
  <c r="A28" i="19"/>
  <c r="A27" i="13"/>
  <c r="A27" i="20"/>
  <c r="A28" i="23"/>
  <c r="A28" i="24"/>
  <c r="A28" i="18"/>
  <c r="A30" i="5"/>
  <c r="A28" i="17"/>
  <c r="A27" i="25"/>
  <c r="A30" i="33" l="1"/>
  <c r="A30" i="32"/>
  <c r="A29" i="35"/>
  <c r="A30" i="30"/>
  <c r="A31" i="31"/>
  <c r="A31" i="12"/>
  <c r="A29" i="14"/>
  <c r="A30" i="11"/>
  <c r="A29" i="19"/>
  <c r="A28" i="13"/>
  <c r="A29" i="23"/>
  <c r="A29" i="24"/>
  <c r="A28" i="25"/>
  <c r="A29" i="18"/>
  <c r="A31" i="5"/>
  <c r="A29" i="17"/>
  <c r="A29" i="27"/>
  <c r="A28" i="20"/>
  <c r="A31" i="33" l="1"/>
  <c r="A31" i="32"/>
  <c r="A30" i="35"/>
  <c r="A31" i="30"/>
  <c r="A32" i="31"/>
  <c r="A32" i="12"/>
  <c r="A30" i="14"/>
  <c r="A31" i="11"/>
  <c r="A29" i="13"/>
  <c r="A29" i="20"/>
  <c r="A30" i="18"/>
  <c r="A30" i="27"/>
  <c r="A30" i="17"/>
  <c r="A30" i="19"/>
  <c r="A30" i="23"/>
  <c r="A30" i="24"/>
  <c r="A32" i="5"/>
  <c r="A29" i="25"/>
  <c r="A32" i="33" l="1"/>
  <c r="A32" i="32"/>
  <c r="A31" i="35"/>
  <c r="A32" i="30"/>
  <c r="A33" i="31"/>
  <c r="A33" i="12"/>
  <c r="A31" i="14"/>
  <c r="A32" i="11"/>
  <c r="A33" i="5"/>
  <c r="A31" i="17"/>
  <c r="A31" i="27"/>
  <c r="A30" i="20"/>
  <c r="A31" i="18"/>
  <c r="A31" i="19"/>
  <c r="A30" i="13"/>
  <c r="A31" i="23"/>
  <c r="A31" i="24"/>
  <c r="A30" i="25"/>
  <c r="A33" i="32" l="1"/>
  <c r="A32" i="35"/>
  <c r="A33" i="11"/>
  <c r="A33" i="33"/>
  <c r="A33" i="30"/>
  <c r="A34" i="31"/>
  <c r="A34" i="12"/>
  <c r="A32" i="23"/>
  <c r="A31" i="25"/>
  <c r="A32" i="18"/>
  <c r="A34" i="5"/>
  <c r="A32" i="17"/>
  <c r="A31" i="20"/>
  <c r="A32" i="27"/>
  <c r="A32" i="19"/>
  <c r="A31" i="13"/>
  <c r="A32" i="24"/>
  <c r="A34" i="32" l="1"/>
  <c r="A33" i="35"/>
  <c r="A34" i="11"/>
  <c r="A34" i="33"/>
  <c r="A34" i="30"/>
  <c r="A35" i="31"/>
  <c r="A35" i="12"/>
  <c r="A33" i="18"/>
  <c r="A32" i="13"/>
  <c r="A33" i="23"/>
  <c r="A33" i="24"/>
  <c r="A32" i="25"/>
  <c r="A33" i="19"/>
  <c r="A35" i="5"/>
  <c r="A33" i="17"/>
  <c r="A33" i="27"/>
  <c r="A32" i="20"/>
  <c r="A35" i="32" l="1"/>
  <c r="A34" i="35"/>
  <c r="A35" i="11"/>
  <c r="A35" i="33"/>
  <c r="A35" i="30"/>
  <c r="A36" i="31"/>
  <c r="A36" i="12"/>
  <c r="A34" i="17"/>
  <c r="A36" i="5"/>
  <c r="A33" i="25"/>
  <c r="A33" i="13"/>
  <c r="A33" i="20"/>
  <c r="A34" i="23"/>
  <c r="A36" i="32" l="1"/>
  <c r="A35" i="35"/>
  <c r="A36" i="11"/>
  <c r="A36" i="33"/>
  <c r="A36" i="30"/>
  <c r="A37" i="12"/>
  <c r="A37" i="31"/>
  <c r="A37" i="5"/>
  <c r="A37" i="11" l="1"/>
  <c r="A37" i="32"/>
  <c r="A36" i="35"/>
  <c r="A37" i="33"/>
  <c r="A37" i="30"/>
  <c r="A38" i="31"/>
  <c r="A38" i="12"/>
  <c r="A38" i="5"/>
  <c r="D20" i="3"/>
  <c r="E20" s="1"/>
  <c r="D23"/>
  <c r="E23" s="1"/>
  <c r="D16"/>
  <c r="E16" s="1"/>
  <c r="D10"/>
  <c r="E10" s="1"/>
  <c r="A37" i="35" l="1"/>
  <c r="A38" i="33"/>
  <c r="A38" i="30"/>
  <c r="A39" i="31"/>
  <c r="A39" i="12"/>
  <c r="A39" i="5"/>
  <c r="A38" i="11"/>
  <c r="A38" i="32"/>
  <c r="AD5" i="5"/>
  <c r="D7" i="3" s="1"/>
  <c r="G4" i="33" l="1"/>
  <c r="AE5" i="5"/>
  <c r="H4" i="33" s="1"/>
  <c r="D6" i="3"/>
  <c r="E6" s="1"/>
  <c r="D41" i="11" l="1"/>
  <c r="G41" s="1"/>
  <c r="G45" s="1"/>
  <c r="D40" l="1"/>
  <c r="G40" s="1"/>
  <c r="G44" s="1"/>
  <c r="D42"/>
  <c r="G42" s="1"/>
  <c r="H42" s="1"/>
  <c r="I42" s="1"/>
  <c r="G46" l="1"/>
  <c r="J42"/>
  <c r="K42" s="1"/>
  <c r="L42" s="1"/>
  <c r="M42" l="1"/>
  <c r="M46" s="1"/>
</calcChain>
</file>

<file path=xl/sharedStrings.xml><?xml version="1.0" encoding="utf-8"?>
<sst xmlns="http://schemas.openxmlformats.org/spreadsheetml/2006/main" count="536" uniqueCount="316">
  <si>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</si>
  <si>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</si>
  <si>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</si>
  <si>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</si>
  <si>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</si>
  <si>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</si>
  <si>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</si>
  <si>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</si>
  <si>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</si>
  <si>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</si>
  <si>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</si>
  <si>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</si>
  <si>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</si>
  <si>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</si>
  <si>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</si>
  <si>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</si>
  <si>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</si>
  <si>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</si>
  <si>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</si>
  <si>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</si>
  <si>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</si>
  <si>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</si>
  <si>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</si>
  <si>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</si>
  <si>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</si>
  <si>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</si>
  <si>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</si>
  <si>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</si>
  <si>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</si>
  <si>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</si>
  <si>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</si>
  <si>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</si>
  <si>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</si>
  <si>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</si>
  <si>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</si>
  <si>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</si>
  <si>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</si>
  <si>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</si>
  <si>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</si>
  <si>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</si>
  <si>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</si>
  <si>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</si>
  <si>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</si>
  <si>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</si>
  <si>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</si>
  <si>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</si>
  <si>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</si>
  <si>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</si>
  <si>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</si>
  <si>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</si>
  <si>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</si>
  <si>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</si>
  <si>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</si>
  <si>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</si>
  <si>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</si>
  <si>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</si>
  <si>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</si>
  <si>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</si>
  <si>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</si>
  <si>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</si>
  <si>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</si>
  <si>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</si>
  <si>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</si>
  <si>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</si>
  <si>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</si>
  <si>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</si>
  <si>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</si>
  <si>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</si>
  <si>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</si>
  <si>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</si>
  <si>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</si>
  <si>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</si>
  <si>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</si>
  <si>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</si>
  <si>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</si>
  <si>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</si>
  <si>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</si>
  <si>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</si>
  <si>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</si>
  <si>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</si>
  <si>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</si>
  <si>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</si>
  <si>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</si>
  <si>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</si>
  <si>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</si>
  <si>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</si>
  <si>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</si>
  <si>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</si>
  <si>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</si>
  <si>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</si>
  <si>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</si>
  <si>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</si>
  <si>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</si>
  <si>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</si>
  <si>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</si>
  <si>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</si>
  <si>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</si>
  <si>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</si>
  <si>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</si>
  <si>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</si>
  <si>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</si>
  <si>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</si>
  <si>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</si>
  <si>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</si>
  <si>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</si>
  <si>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</si>
  <si>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</si>
  <si>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</si>
  <si>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</si>
  <si>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</si>
  <si>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</si>
  <si>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</si>
  <si>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</si>
  <si>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</si>
  <si>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</si>
  <si>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</si>
  <si>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</si>
  <si>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</si>
  <si>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сводный протокол по группе</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</si>
  <si>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</si>
  <si>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</si>
  <si>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t>Самопознание</t>
  </si>
  <si>
    <t>Мир, в котором я живу</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</si>
  <si>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</si>
  <si>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</si>
  <si>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</si>
  <si>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</si>
  <si>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t>Познавательно-исследовательская   деятельность</t>
  </si>
  <si>
    <r>
      <t xml:space="preserve">Конструирование                                                                                                                           </t>
    </r>
    <r>
      <rPr>
        <i/>
        <sz val="11"/>
        <color indexed="8"/>
        <rFont val="Calibri"/>
        <family val="2"/>
        <charset val="204"/>
      </rPr>
      <t/>
    </r>
  </si>
  <si>
    <t>Развитие элементарных математических представлений</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</si>
  <si>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</si>
  <si>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</si>
  <si>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</si>
  <si>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</si>
  <si>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Рисование</t>
  </si>
  <si>
    <t>Лепка</t>
  </si>
  <si>
    <t>РЕЧЕВОЕ РАЗВИТИЕ</t>
  </si>
  <si>
    <t xml:space="preserve">Овладение речью как средством общения и культуры
</t>
  </si>
  <si>
    <t>ФИЗИЧЕСКОЕ РАЗВИТИЕ</t>
  </si>
  <si>
    <t xml:space="preserve">Овладение элементарными нормами и правилами здорового образа жизни
</t>
  </si>
  <si>
    <t xml:space="preserve">Овладение элементарной трудовой деятельностью
                                                                                                        </t>
  </si>
  <si>
    <t xml:space="preserve">Обогащение   активного словаря в процессе восприятия  художественной литературы
</t>
  </si>
  <si>
    <t>Познавательно-исследовательская деятельность</t>
  </si>
  <si>
    <t>Конструирование</t>
  </si>
  <si>
    <t>Мир живой и неживой природы</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</si>
  <si>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</si>
  <si>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</si>
  <si>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</si>
  <si>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</si>
  <si>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</si>
  <si>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</si>
  <si>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</si>
  <si>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</si>
  <si>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</si>
  <si>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</si>
  <si>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</si>
  <si>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</si>
  <si>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</si>
  <si>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</si>
  <si>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</si>
  <si>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</si>
  <si>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</si>
  <si>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</si>
  <si>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</si>
  <si>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 xml:space="preserve">          Индивидуальная карта развития                                                                                                                                                                       </t>
  </si>
  <si>
    <t>Аппликация и конструирование</t>
  </si>
  <si>
    <t>Развитие детей в процессе овладения театрализованной деятельностью</t>
  </si>
  <si>
    <t>Развитие детей в процнссе театрализованной деятельности</t>
  </si>
  <si>
    <t>группа</t>
  </si>
  <si>
    <t>Называет фамилию, имя, отчество родителей, домашний адрес, родственные связи и свою социальную роль в них (тётя, дядя, племянница, племянник, внук, внучка, прабабушка, прадедушка, двоюродные брат, сестра, родословная, наш род).</t>
  </si>
  <si>
    <t>Устанавливает  и  объясняет  причинные связи и зависимости: между человеком и животным; органами чувств и выполняемой им функцией; возможными заболеваниями и отношением к своему организму.</t>
  </si>
  <si>
    <t>Находит различия между людьми.</t>
  </si>
  <si>
    <t>Управляет своим настроением, чувствами, сравнивает и оценивает свои и чужие поступки, понимает последствия своих поступков, их влияние на эмоциональное состояние людей.</t>
  </si>
  <si>
    <t>Умеет дружить, оказывает помощь, делится игрушками.</t>
  </si>
  <si>
    <t>Использует в речи вежливые выражения «добрый день», «до завтра», «извините», «не могли бы вы…», «будьте любезны» и т.д.</t>
  </si>
  <si>
    <t>Уважительно  относится к себе,  имеет чувство собственного достоинства; поддерживает уверенность в себе («Я могу!»).</t>
  </si>
  <si>
    <t>Умеет спокойно отстаивать своё мнение.</t>
  </si>
  <si>
    <t>Умеет слушать собеседника, не перебивая без надобности.</t>
  </si>
  <si>
    <t>Проявляет интерес к жизни детей в школе и их учебному процессу.</t>
  </si>
  <si>
    <t>Проявляет настойчивость в достижении поставленных целей.</t>
  </si>
  <si>
    <t>Имеет представления о мужественности и женственности, стереотипах мужского и женского поведения.</t>
  </si>
  <si>
    <t>Имеет представления о природе и труде людей родного края.</t>
  </si>
  <si>
    <t>Знает о том, что армия — защитница нашей Родины, что в годы Великой Отечественной войны солдаты отважно сражались и победили фашистских захватчиков.</t>
  </si>
  <si>
    <t>Прислушивается к себе, к собственным переживаниям, эмоциональным состояниям.</t>
  </si>
  <si>
    <t>Договаривается с партнёрами по игре и распределяет роли.</t>
  </si>
  <si>
    <t>Использует знания об окружающем мире в играх.</t>
  </si>
  <si>
    <t>Обыгрывает проблемные ситуации в сюжетно-ролевой игре.</t>
  </si>
  <si>
    <t>Считается с мнением других и справедливо решает конфликты и ссоры.</t>
  </si>
  <si>
    <t>Осознаёт себя гражданином РФ, уважительно и с гордостью относится к символике страны (флаг, герб, гимн), города.</t>
  </si>
  <si>
    <t xml:space="preserve">Проявляет интерес к своей культуре и культуре народов, живущих рядом. </t>
  </si>
  <si>
    <t>Самостоятельно  организует  театрализованные игры, выбирает сказку, стихотворение, песню для постановки. Готовит необходимые атрибуты и декорации к спектаклю.</t>
  </si>
  <si>
    <t>Организует своё рабочее место и приводит его в порядок по окончании работы.</t>
  </si>
  <si>
    <t>Осуществляет простые виды трудовой деятельности в природе, по уходу за растениями, на участке и в группе в соответствии с сезоном.</t>
  </si>
  <si>
    <t>Выстраивает  свою  деятельность:  ставит цель и удерживает её во время работы, определяет пути достижения задуманного, контролирует процесс деятельности, получает результат.</t>
  </si>
  <si>
    <t>Отличает друзей, знакомых и незнакомых.</t>
  </si>
  <si>
    <t>Предвидит возможность насильственного поведения со стороны незнакомого взрослого.</t>
  </si>
  <si>
    <t>Знает элементарные правила поведения при начинающемся пожаре: не бояться позвать на помощь, накинуть на источник возгорания тяжёлое одеяло.</t>
  </si>
  <si>
    <t>Знает, что при возникновении подобной опасности надо громко кричать, призывая на помощь и привлекая внимание окружающих.</t>
  </si>
  <si>
    <t>Понимает, какую опасность несут открытые окна, балконы, лифты, лестницы, нельзя самостоятельно открывать окно, заходить в лифт, выходить на балкон, устраивать игры</t>
  </si>
  <si>
    <t>Чётко знает предметы, которыми детям можно пользоваться, но с осторожностью, а какими нельзя и почему.</t>
  </si>
  <si>
    <t>Знает номера телефонов экстренных служб 01, 02, 03, 04 (единый телефон Службы спасения 112), а также номера близких взрослых, умеет пользоваться этими номерами.</t>
  </si>
  <si>
    <t>Понимает, что существует проблема загрязнения окружающей среды, какое влияние это оказывает на человека и живую природу.</t>
  </si>
  <si>
    <t>Соблюдает элементарные требования взрослых: не пить некипячёную воду, мыть руки перед едой, употреблять в пищу только хорошо вымытые фрукты и овощи, для того чтобы уберечь себя от болезней, а иногда и спасти жизнь.</t>
  </si>
  <si>
    <t>Знает и называет некоторые ядовитые растения, ягоды.</t>
  </si>
  <si>
    <t>Соблюдает меры предосторожности в обращении с объектами природы, замечает некоторые сигналы опасности у животных, растений (шипы, колючки, звуки, рога и др.).</t>
  </si>
  <si>
    <t>Знает правила поведения на солнце, водоёмах в летний и зимний периоды времени.</t>
  </si>
  <si>
    <t>Знает некоторые дорожные знаки.</t>
  </si>
  <si>
    <t>Имеет представление о работе полицейского-регулировщика и его функциях.</t>
  </si>
  <si>
    <t>Знает, где и как правильно кататься на велосипеде.</t>
  </si>
  <si>
    <t>Самостоятельно  изменяет  конструкцию в высоту, ширину, длину, преобразовывает плоскостной материал в объёмные формы.</t>
  </si>
  <si>
    <t>Владеет  способами  познания  (анализ, сравнение, классификация, сериация, суждение, обобщение, выводы).</t>
  </si>
  <si>
    <t>Пытается самостоятельно найти ответы на некоторые возникающие вопросы путём экспериментирования,</t>
  </si>
  <si>
    <t>Использует в процессе практического познания, экспериментирования специальные приборы, материалы (весы, термометр, лупа, линейка и т.п.).</t>
  </si>
  <si>
    <t>Включается в игры с использованием символов, знаков.</t>
  </si>
  <si>
    <t>Создаёт макет знакомого помещения в уменьшенном масштабе, используя разнообразный материал.</t>
  </si>
  <si>
    <t>Создаёт постройку, конструкцию по заданному чертежу, комментируя последовательность действий.</t>
  </si>
  <si>
    <t>Придумывает свои знаки и символы и самостоятельно использует их в играх.</t>
  </si>
  <si>
    <t>Проводит под руководством взрослого (воспитателя, родителя) исследования о предметах, обобщает результаты, сообщает о них сверстникам.</t>
  </si>
  <si>
    <t>Видит конструкцию предмета и анализирует её с учётом практического назначения.</t>
  </si>
  <si>
    <t>Классифицирует объекты и явления по существенным основаниям.</t>
  </si>
  <si>
    <t>Проявляет творческие находки в продуктивной деятельности.</t>
  </si>
  <si>
    <t>Проявляет эстетические переживания в процессе общения с природой.</t>
  </si>
  <si>
    <t>Выделяет противоречия в суждениях, использует разные способы проверки предположений.</t>
  </si>
  <si>
    <t>Моделирует частные и общие связи (взаимозависимости в природе).</t>
  </si>
  <si>
    <t>Применяет самостоятельно знания о природе при анализе новых ситуаций (в самостоятельных проектах и исследованиях).</t>
  </si>
  <si>
    <t>Находит части целого множества и целое по известным частям.</t>
  </si>
  <si>
    <t>Считает до 10 и дальше (количественный и порядковый счёт в пределах 20).</t>
  </si>
  <si>
    <t>Соотносит цифру и количество предметов.</t>
  </si>
  <si>
    <t>Составляет и решает задачи в одно действие на сложение и вычитание, пользуясь цифрами и арифметическими знаками (+, –, =).</t>
  </si>
  <si>
    <t>Различает величины: длину, ширину, высоту, объём (вместимость), массу (вес предметов) и способы их измерения.</t>
  </si>
  <si>
    <t>Различает и называет: отрезок, угол, круг (овал), многоугольники (треугольники, четырёхугольники, пятиугольники), шар, куб; проводит их сравнение.</t>
  </si>
  <si>
    <t>Определяет временные отношения (день - неделя - месяц), время по часам с точностью до 1 ч.</t>
  </si>
  <si>
    <t>Знает состав чисел первого десятка (из отдельных единиц) и состав чисел первого пятка из двух меньших.</t>
  </si>
  <si>
    <t>Классифицирует предметы по двум - четырём признакам одновременно.</t>
  </si>
  <si>
    <t>Читает простую схему, способ и последовательность выполнения действий.</t>
  </si>
  <si>
    <t>Создаёт индивидуальные и коллективные рисунки, декоративные предметные и сюжетные композиции на темы окружающей жизни, литературных произведений.</t>
  </si>
  <si>
    <t>Лепит различные предметы, передавая их форму, пропорции, позы и движения фигур.</t>
  </si>
  <si>
    <t>Создаёт сюжетные композиции из 2 - 3 и более изображений.</t>
  </si>
  <si>
    <t>Выполняет декоративные композиции способами налепа и рельефа.</t>
  </si>
  <si>
    <t>Создаёт  изображения  различных  предметов, используя бумагу разной фактуры и усвоенные способы вырезания и обрывания.</t>
  </si>
  <si>
    <t>Создаёт сюжетные и декоративные композиции.</t>
  </si>
  <si>
    <t>Действует в образе-маске и соответственно образу организует движения, жест, слова.</t>
  </si>
  <si>
    <t>Фантазирует на основе трансформации образов природного и предметного мира.</t>
  </si>
  <si>
    <t>Владеет навыками коллективной работы (оценка своего и чужого исполнения, умение радоваться удаче другого, умение преодолевать скованность и зажим, нежелание выходить на сценическую площадку)</t>
  </si>
  <si>
    <r>
      <rPr>
        <b/>
        <sz val="11"/>
        <color theme="1"/>
        <rFont val="Times New Roman"/>
        <family val="1"/>
        <charset val="204"/>
      </rPr>
      <t>итог</t>
    </r>
    <r>
      <rPr>
        <sz val="11"/>
        <color theme="1"/>
        <rFont val="Times New Roman"/>
        <family val="1"/>
        <charset val="204"/>
      </rPr>
      <t xml:space="preserve"> </t>
    </r>
  </si>
  <si>
    <t>Вступает в речевое общение различными способами: сообщает о своих впечатлениях, переживаниях; задаёт вопросы; побуждает партнёра по общению к совместной деятельности, действию.</t>
  </si>
  <si>
    <t>Высказывается простыми распространёнными предложениями, грамматически правильно строит сложные предложения.</t>
  </si>
  <si>
    <t>Строит связную речь без пауз, запинок, повторений, неточностей словоупотребления.</t>
  </si>
  <si>
    <t>Составляет предложения, делит предложения на слова.</t>
  </si>
  <si>
    <t>Использует обобщающие слова, антонимы, синонимы.</t>
  </si>
  <si>
    <t>Использует речь для планирования действий.</t>
  </si>
  <si>
    <t>Пересказывает и драматизирует небольшие литературные произведения.</t>
  </si>
  <si>
    <t>Различает понятия «звук», «слог», «слово», «предложение»; называет в последовательности слова в предложении, звуки и слоги в словах.</t>
  </si>
  <si>
    <t>Владеет средствами  звукового анализа слов, определят качественные характеристики звуков в слове (гласный — согласный, твёрдый — мягкий, ударный — безударный гласный, место звука в слове).</t>
  </si>
  <si>
    <t>Проявляет самостоятельность в сочинении сюжетных рассказов, различных историй с использованием в них образных выражений, эпитетов, сравнений.</t>
  </si>
  <si>
    <t>Различает на слух и правильно воспроизводит все звуковые единицы родного языка.</t>
  </si>
  <si>
    <t>Различает жанры литературных произведений.</t>
  </si>
  <si>
    <t>Называет любимые сказки и рассказы.</t>
  </si>
  <si>
    <t>Знает 2 - 3 любимых стихотворения, 2 - 3 считалки, 2 - 3 загадки.</t>
  </si>
  <si>
    <t>Называет 2 - 3 авторов и 2 - 3 иллюстраторов книг.</t>
  </si>
  <si>
    <t>Выразительно читает стихотворение, пересказывает отрывок из сказки, рассказа.</t>
  </si>
  <si>
    <t>Развиты физические качества (скорость, гибкость,  выносливость,  сила,  координация), улучшен индивидуальный результат в конце учебного года</t>
  </si>
  <si>
    <t>Прыгает на мягкое покрытие с высоты до 40 см; мягко приземляется, прыгает в длину с места; прыгает через короткую и длинную скакалку разными способами.</t>
  </si>
  <si>
    <t>Перебрасывает  набивные  мячи,  метает предметы правой и левой рукой.</t>
  </si>
  <si>
    <t>Выполняет физические упражнения из разных исходных положений чётко и ритмично, в заданном темпе, под музыку, по словесной инструкции.</t>
  </si>
  <si>
    <t>Умеет сохранять правильную осанку.</t>
  </si>
  <si>
    <t>Активно участвует в играх с элементами спорта (городки, бадминтон, баскетбол, футбол, хоккей, настольный теннис, шахматы).</t>
  </si>
  <si>
    <t>Знает правила игр, экипировку игроков.</t>
  </si>
  <si>
    <t>Выполняет упражнение  на  равновесие: ступни на одной линии, руки в стороны.</t>
  </si>
  <si>
    <t>Выполняет лазание, висы, упражнения на металлических и пластиковых конструкциях.</t>
  </si>
  <si>
    <t>Выполняет упражнения: сидя, лёжа спиной, животом на фитнес-мяче. Выполняет прыжки на фитболе.</t>
  </si>
  <si>
    <t>Выполняет упражнения на оздоровительных тренажёрах.</t>
  </si>
  <si>
    <t>Выполняет упражнения на гимнастической стенке: прогибание вперёд-назад, уголок, смешанные висы.</t>
  </si>
  <si>
    <t>Имеет представление о строении человека.</t>
  </si>
  <si>
    <t>Знает некоторые особенности функционирования своего организма.</t>
  </si>
  <si>
    <t>Соблюдает правила  ухода  за органами чувств и своим организмом.</t>
  </si>
  <si>
    <t>Проявляет инициативность, самостоятельность, навыки сотрудничества в разных видах двигательной активности.</t>
  </si>
  <si>
    <t xml:space="preserve">итог </t>
  </si>
  <si>
    <t>сформирован</t>
  </si>
  <si>
    <t>в стадии формирования</t>
  </si>
  <si>
    <t>не сформирован</t>
  </si>
  <si>
    <t>Даёт качественные характеристики музыкальных звуков (темп, ритм, высота, динамика, длительность).</t>
  </si>
  <si>
    <t>Дифференцирует и подбирает произведения живописи, детской литературы к прослушанной музыке, анализирует средства выразительности стихов, репродукций.</t>
  </si>
  <si>
    <t>Ориентируется в средствах выразительности музыки, изобразительного искусства, литературы, осваивает средства выразительности в собственной  деятельности.</t>
  </si>
  <si>
    <t>«Озвучивает» средствами пластики содержание воображаемых образов прослушанного музыкального произведения в контексте определённой темы программы (темы месяцев)</t>
  </si>
  <si>
    <t>Сопоставляет использованные средства передачи воображаемых образов между собой, находит различное и схожее.</t>
  </si>
  <si>
    <t>Оценивает и высказывается о жанрах (песня, марш, танец) и форме (1, 2, 3-частные, рондо) музыкальных произведений.</t>
  </si>
  <si>
    <t>Передаёт в пении мини-импровизации с различными интонациями, исполняя их в разном темпе.</t>
  </si>
  <si>
    <t>Сотрудничает в коллективном музыкально-театральном творчестве, в том числе в совместной взросло-детской деятельности</t>
  </si>
  <si>
    <t>подготовительная группа</t>
  </si>
  <si>
    <t>кол-во детей принявших участие</t>
  </si>
  <si>
    <t>Имеет понятие о сохранении количества и величины</t>
  </si>
  <si>
    <t>Сформированность показателей развития в соответствии с целевыми ориентирами</t>
  </si>
  <si>
    <t>Ребенок овладевает основными культурными способами деятельности, проявляет инициативу и самостоятельность в разных видах деятельности - игре, общении, познавательно-исследовательской деятельности, конструировании и др.; способен выбирать себе род занятий, участников по совместной деятельности.</t>
  </si>
  <si>
    <t>Ребенок обладает установкой положительного отношения к миру, к разным видам труда, другим людям и самому себе, обладает чувством собственного достоинства; активно взаимодействует со сверстниками и взрослыми, участвует в совместных играх. Способен договариваться, учитывать интересы и чувства других, сопереживать неудачам и радоваться успехам других, адекватно проявляет свои чувства, в том числе чувство веры в себя, старается разрешать конфликты.</t>
  </si>
  <si>
    <t xml:space="preserve"> 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</si>
  <si>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 xml:space="preserve"> 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</si>
  <si>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</si>
  <si>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способен к волевым усилиям, может следовать социальным нормам поведения и правилам в разных видах деятельности, во взаимоотношениях со взрослыми и сверстниками, может соблюдать правила безопасного поведения и личной гигиены.</t>
  </si>
  <si>
    <t>  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</si>
  <si>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Понимает, что существует проблема загрязнения окружающей среды, какое влияние это оказывает на человека и живую природу</t>
  </si>
  <si>
    <t>Моделирует частные и общие связи (взаимозависимости в природе</t>
  </si>
  <si>
    <t>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</si>
  <si>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</si>
  <si>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xml:space="preserve">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</si>
  <si>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</si>
  <si>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Ухаживает за своими вещами (ставит на место обувь, своевременно сушит мокрые вещи).</t>
  </si>
  <si>
    <t>Имеет представление о специфике  профессий,  связанных  с местными условиями, профессиях и месте работы родителей.</t>
  </si>
  <si>
    <t>Стремится поддерживать порядок в группе и на участке детского сада, самостоятельно убирает игрушки, оборудование, делает это без напоминаний со стороны взрослых.</t>
  </si>
  <si>
    <t>Владеет основными движениями, двигается с правильной координацией рук и ног, легко, ритмично, соответственно характеру музыки или под звучащий ударный инструмент (барабан, бубен, бубенцы).</t>
  </si>
  <si>
    <t>Ходит на лыжах переменным скользящим шагом. Поднимается на горку и спускается с неё.</t>
  </si>
  <si>
    <t>Владеет основными движениями, двигается с правильной координацией рук и ног, легко, ритмично, соответственно характеру музыки или под звучащий ударный инструмент (бубен, бубенцы).</t>
  </si>
  <si>
    <t>Самостоятельно строится в колонну по одному, по двое, в круг, несколько колонн, звеньв, шеренгу. Перестраивается из одной колонны в несколько на ходу.</t>
  </si>
  <si>
    <t>Пытается самостоятельно найти ответы на некоторые возникающие вопросы путём экспериментирования, проявляет творчество, высказывает догадки, выдвигает гипотезы, проверяет экспериментально; обсуждает результаты, делает умозаключения.</t>
  </si>
  <si>
    <t>Развитие детей в процессе театрализованной деятельности</t>
  </si>
  <si>
    <t>кол-во детей, принимавших участие</t>
  </si>
</sst>
</file>

<file path=xl/styles.xml><?xml version="1.0" encoding="utf-8"?>
<styleSheet xmlns="http://schemas.openxmlformats.org/spreadsheetml/2006/main">
  <numFmts count="1">
    <numFmt numFmtId="164" formatCode="0.0"/>
  </numFmts>
  <fonts count="34">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4"/>
      <color indexed="8"/>
      <name val="Times New Roman"/>
      <family val="1"/>
      <charset val="204"/>
    </font>
    <font>
      <sz val="12"/>
      <color theme="1"/>
      <name val="Times New Roman"/>
      <family val="1"/>
      <charset val="204"/>
    </font>
    <font>
      <sz val="9"/>
      <color rgb="FF000000"/>
      <name val="Arial"/>
      <family val="2"/>
      <charset val="204"/>
    </font>
    <font>
      <b/>
      <sz val="14"/>
      <color theme="1"/>
      <name val="Times New Roman"/>
      <family val="1"/>
      <charset val="204"/>
    </font>
    <font>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6"/>
      <color indexed="8"/>
      <name val="Times New Roman"/>
      <family val="1"/>
      <charset val="204"/>
    </font>
    <font>
      <b/>
      <sz val="11"/>
      <name val="Times New Roman"/>
      <family val="1"/>
      <charset val="204"/>
    </font>
    <font>
      <sz val="10"/>
      <color rgb="FF000000"/>
      <name val="Times New Roman"/>
      <family val="1"/>
      <charset val="204"/>
    </font>
    <font>
      <sz val="12"/>
      <color rgb="FF000000"/>
      <name val="Times New Roman"/>
      <family val="1"/>
      <charset val="204"/>
    </font>
    <font>
      <sz val="11"/>
      <color rgb="FF000000"/>
      <name val="Times New Roman"/>
      <family val="1"/>
      <charset val="204"/>
    </font>
    <font>
      <sz val="11"/>
      <name val="Times New Roman"/>
      <family val="1"/>
      <charset val="204"/>
    </font>
    <font>
      <sz val="11"/>
      <color theme="0"/>
      <name val="Times New Roman"/>
      <family val="1"/>
      <charset val="204"/>
    </font>
    <font>
      <sz val="12"/>
      <color theme="0"/>
      <name val="Times New Roman"/>
      <family val="1"/>
      <charset val="204"/>
    </font>
    <font>
      <b/>
      <sz val="14"/>
      <color rgb="FF000000"/>
      <name val="Times New Roman"/>
      <family val="1"/>
      <charset val="204"/>
    </font>
    <font>
      <b/>
      <sz val="12"/>
      <color theme="0"/>
      <name val="Times New Roman"/>
      <family val="1"/>
      <charset val="204"/>
    </font>
    <font>
      <b/>
      <sz val="12"/>
      <color theme="1"/>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B8F173"/>
        <bgColor indexed="64"/>
      </patternFill>
    </fill>
    <fill>
      <patternFill patternType="solid">
        <fgColor rgb="FFCCFF99"/>
        <bgColor indexed="64"/>
      </patternFill>
    </fill>
    <fill>
      <patternFill patternType="solid">
        <fgColor rgb="FFFFFF00"/>
        <bgColor rgb="FF000000"/>
      </patternFill>
    </fill>
    <fill>
      <patternFill patternType="solid">
        <fgColor rgb="FFFFFF0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top/>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style="thin">
        <color indexed="64"/>
      </right>
      <top/>
      <bottom style="medium">
        <color rgb="FF000000"/>
      </bottom>
      <diagonal/>
    </border>
    <border>
      <left style="thin">
        <color indexed="64"/>
      </left>
      <right style="thin">
        <color indexed="64"/>
      </right>
      <top/>
      <bottom style="medium">
        <color rgb="FF000000"/>
      </bottom>
      <diagonal/>
    </border>
    <border>
      <left/>
      <right style="thin">
        <color indexed="64"/>
      </right>
      <top/>
      <bottom/>
      <diagonal/>
    </border>
    <border>
      <left style="medium">
        <color indexed="64"/>
      </left>
      <right/>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2">
    <xf numFmtId="0" fontId="0" fillId="0" borderId="0"/>
    <xf numFmtId="9" fontId="4" fillId="0" borderId="0" applyFont="0" applyFill="0" applyBorder="0" applyAlignment="0" applyProtection="0"/>
  </cellStyleXfs>
  <cellXfs count="512">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0"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0" fillId="0" borderId="4" xfId="0" applyFont="1" applyBorder="1" applyAlignment="1">
      <alignment horizontal="center" vertical="top" wrapText="1"/>
    </xf>
    <xf numFmtId="0" fontId="10"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0"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0"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4" fillId="0" borderId="0" xfId="0" applyFont="1" applyAlignment="1">
      <alignment vertical="top" wrapText="1"/>
    </xf>
    <xf numFmtId="0" fontId="14" fillId="0" borderId="0" xfId="0" applyFont="1" applyAlignment="1">
      <alignment horizontal="justify" vertical="top"/>
    </xf>
    <xf numFmtId="0" fontId="0" fillId="0" borderId="0" xfId="0" applyAlignment="1">
      <alignment wrapText="1"/>
    </xf>
    <xf numFmtId="0" fontId="14" fillId="0" borderId="0" xfId="0" applyFont="1" applyAlignment="1">
      <alignment horizontal="left" vertical="top" wrapText="1"/>
    </xf>
    <xf numFmtId="0" fontId="0" fillId="0" borderId="0" xfId="0" applyAlignment="1">
      <alignment vertical="top" wrapText="1"/>
    </xf>
    <xf numFmtId="0" fontId="15" fillId="0" borderId="0" xfId="0" applyFont="1" applyAlignment="1">
      <alignment vertical="top" wrapText="1"/>
    </xf>
    <xf numFmtId="0" fontId="15" fillId="0" borderId="34" xfId="0" applyFont="1" applyBorder="1" applyAlignment="1">
      <alignment vertical="top" wrapText="1"/>
    </xf>
    <xf numFmtId="0" fontId="15" fillId="0" borderId="0" xfId="0" applyFont="1" applyAlignment="1">
      <alignment vertical="top"/>
    </xf>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4" fillId="0" borderId="0" xfId="0" applyFont="1" applyBorder="1" applyAlignment="1" applyProtection="1">
      <alignment horizontal="center" vertical="center"/>
      <protection hidden="1"/>
    </xf>
    <xf numFmtId="0" fontId="14" fillId="0" borderId="0" xfId="0" applyFont="1" applyBorder="1" applyProtection="1">
      <protection hidden="1"/>
    </xf>
    <xf numFmtId="0" fontId="14" fillId="0" borderId="0" xfId="0" applyFont="1" applyBorder="1"/>
    <xf numFmtId="0" fontId="19" fillId="0" borderId="1" xfId="0" applyFont="1" applyBorder="1"/>
    <xf numFmtId="0" fontId="20" fillId="0" borderId="1" xfId="0" applyFont="1" applyBorder="1" applyProtection="1">
      <protection locked="0"/>
    </xf>
    <xf numFmtId="0" fontId="19" fillId="0" borderId="1" xfId="0" applyFont="1" applyBorder="1" applyProtection="1">
      <protection locked="0"/>
    </xf>
    <xf numFmtId="0" fontId="19" fillId="0" borderId="3" xfId="0" applyFont="1" applyBorder="1"/>
    <xf numFmtId="0" fontId="19" fillId="0" borderId="17" xfId="0" applyFont="1" applyBorder="1"/>
    <xf numFmtId="0" fontId="19" fillId="0" borderId="1" xfId="0" applyFont="1" applyBorder="1" applyAlignment="1">
      <alignment horizontal="center"/>
    </xf>
    <xf numFmtId="0" fontId="18" fillId="0" borderId="1" xfId="0" applyFont="1" applyBorder="1" applyAlignment="1">
      <alignment horizontal="center"/>
    </xf>
    <xf numFmtId="0" fontId="19" fillId="0" borderId="4" xfId="0" applyFont="1" applyBorder="1"/>
    <xf numFmtId="0" fontId="19" fillId="0" borderId="0" xfId="0" applyFont="1"/>
    <xf numFmtId="0" fontId="20" fillId="0" borderId="1" xfId="0" applyFont="1" applyBorder="1"/>
    <xf numFmtId="0" fontId="11" fillId="0" borderId="1" xfId="0" applyFont="1" applyBorder="1" applyProtection="1"/>
    <xf numFmtId="0" fontId="0" fillId="0" borderId="1" xfId="0" applyFont="1" applyBorder="1"/>
    <xf numFmtId="0" fontId="18" fillId="0" borderId="1" xfId="0" applyFont="1" applyBorder="1" applyAlignment="1" applyProtection="1"/>
    <xf numFmtId="0" fontId="19" fillId="0" borderId="1" xfId="0" applyFont="1" applyBorder="1" applyAlignment="1">
      <alignment vertical="center"/>
    </xf>
    <xf numFmtId="0" fontId="19" fillId="0" borderId="1" xfId="0" applyFont="1" applyBorder="1" applyAlignment="1"/>
    <xf numFmtId="0" fontId="20" fillId="0" borderId="1" xfId="0" applyFont="1" applyBorder="1" applyAlignment="1"/>
    <xf numFmtId="0" fontId="20" fillId="0" borderId="17" xfId="0" applyFont="1" applyBorder="1" applyAlignment="1">
      <alignment horizontal="center" vertical="center" textRotation="90" wrapText="1"/>
    </xf>
    <xf numFmtId="0" fontId="20" fillId="0" borderId="19"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9" fillId="0" borderId="1" xfId="0" applyFont="1" applyBorder="1" applyAlignment="1">
      <alignment textRotation="90" wrapText="1"/>
    </xf>
    <xf numFmtId="0" fontId="19" fillId="0" borderId="17" xfId="0" applyFont="1" applyBorder="1" applyAlignment="1">
      <alignment textRotation="90" wrapText="1"/>
    </xf>
    <xf numFmtId="0" fontId="19" fillId="0" borderId="1" xfId="0" applyFont="1" applyBorder="1" applyAlignment="1">
      <alignment textRotation="90"/>
    </xf>
    <xf numFmtId="0" fontId="22" fillId="0" borderId="1" xfId="0" applyFont="1" applyBorder="1" applyAlignment="1">
      <alignment textRotation="90"/>
    </xf>
    <xf numFmtId="0" fontId="20" fillId="0" borderId="11" xfId="0" applyFont="1" applyBorder="1" applyAlignment="1">
      <alignment horizontal="center" vertical="center" textRotation="90" wrapText="1"/>
    </xf>
    <xf numFmtId="0" fontId="19" fillId="0" borderId="3" xfId="0" applyFont="1" applyBorder="1" applyAlignment="1">
      <alignment vertical="center"/>
    </xf>
    <xf numFmtId="0" fontId="19" fillId="0" borderId="20" xfId="0" applyFont="1" applyBorder="1"/>
    <xf numFmtId="0" fontId="19" fillId="0" borderId="1" xfId="0" applyFont="1" applyBorder="1" applyAlignment="1">
      <alignment horizontal="center"/>
    </xf>
    <xf numFmtId="0" fontId="19" fillId="0" borderId="1" xfId="0" applyFont="1" applyBorder="1" applyAlignment="1">
      <alignment horizontal="center"/>
    </xf>
    <xf numFmtId="0" fontId="19" fillId="0" borderId="11" xfId="0" applyFont="1" applyBorder="1"/>
    <xf numFmtId="0" fontId="19" fillId="0" borderId="1" xfId="0" applyFont="1" applyBorder="1" applyAlignment="1">
      <alignment horizontal="center"/>
    </xf>
    <xf numFmtId="0" fontId="14" fillId="0" borderId="0" xfId="0" applyFont="1" applyBorder="1" applyAlignment="1">
      <alignment horizontal="center"/>
    </xf>
    <xf numFmtId="0" fontId="9" fillId="0" borderId="0" xfId="0" applyFont="1" applyBorder="1" applyAlignment="1">
      <alignment horizontal="center" vertical="top" wrapText="1"/>
    </xf>
    <xf numFmtId="0" fontId="22" fillId="0" borderId="1" xfId="0" applyFont="1" applyBorder="1"/>
    <xf numFmtId="0" fontId="19" fillId="0" borderId="0" xfId="0" applyFont="1" applyBorder="1"/>
    <xf numFmtId="0" fontId="19" fillId="0" borderId="2" xfId="0" applyFont="1" applyBorder="1"/>
    <xf numFmtId="0" fontId="23" fillId="0" borderId="0" xfId="0" applyFont="1" applyBorder="1" applyAlignment="1">
      <alignment vertical="center" wrapText="1"/>
    </xf>
    <xf numFmtId="0" fontId="12" fillId="0" borderId="0" xfId="0" applyFont="1" applyBorder="1" applyAlignment="1" applyProtection="1">
      <protection locked="0"/>
    </xf>
    <xf numFmtId="0" fontId="19" fillId="0" borderId="25" xfId="0" applyFont="1" applyBorder="1" applyAlignment="1"/>
    <xf numFmtId="0" fontId="19" fillId="0" borderId="25" xfId="0" applyFont="1" applyBorder="1" applyProtection="1">
      <protection hidden="1"/>
    </xf>
    <xf numFmtId="0" fontId="19" fillId="0" borderId="0" xfId="0" applyFont="1" applyBorder="1" applyAlignment="1" applyProtection="1">
      <protection hidden="1"/>
    </xf>
    <xf numFmtId="0" fontId="19" fillId="0" borderId="0" xfId="0" applyFont="1" applyBorder="1" applyProtection="1">
      <protection hidden="1"/>
    </xf>
    <xf numFmtId="0" fontId="19" fillId="0" borderId="1" xfId="0" applyFont="1" applyBorder="1" applyAlignment="1">
      <alignment wrapText="1"/>
    </xf>
    <xf numFmtId="0" fontId="18" fillId="0" borderId="0" xfId="0" applyFont="1" applyBorder="1" applyAlignment="1" applyProtection="1">
      <alignment horizontal="center"/>
      <protection locked="0"/>
    </xf>
    <xf numFmtId="0" fontId="19" fillId="0" borderId="1" xfId="0" applyFont="1" applyBorder="1" applyAlignment="1">
      <alignment horizontal="center"/>
    </xf>
    <xf numFmtId="0" fontId="19" fillId="0" borderId="1" xfId="0" applyFont="1" applyBorder="1" applyAlignment="1">
      <alignment horizontal="center"/>
    </xf>
    <xf numFmtId="0" fontId="0" fillId="0" borderId="2" xfId="0" applyFont="1" applyBorder="1"/>
    <xf numFmtId="0" fontId="22" fillId="0" borderId="3" xfId="0" applyFont="1" applyBorder="1"/>
    <xf numFmtId="0" fontId="26" fillId="0" borderId="1" xfId="0" applyFont="1" applyBorder="1" applyAlignment="1">
      <alignment vertical="center" textRotation="90" wrapText="1"/>
    </xf>
    <xf numFmtId="0" fontId="27" fillId="0" borderId="1" xfId="0" applyFont="1" applyBorder="1" applyAlignment="1">
      <alignment vertical="center" textRotation="90" wrapText="1"/>
    </xf>
    <xf numFmtId="0" fontId="27" fillId="0" borderId="1"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0" fontId="28" fillId="0" borderId="3" xfId="0" applyFont="1" applyBorder="1" applyAlignment="1">
      <alignment vertical="center"/>
    </xf>
    <xf numFmtId="0" fontId="30" fillId="0" borderId="0" xfId="0" applyFont="1" applyBorder="1" applyAlignment="1" applyProtection="1">
      <alignment horizontal="center" vertical="center"/>
      <protection hidden="1"/>
    </xf>
    <xf numFmtId="0" fontId="30" fillId="0" borderId="0" xfId="0" applyFont="1" applyBorder="1"/>
    <xf numFmtId="0" fontId="30" fillId="0" borderId="0" xfId="0" applyFont="1" applyBorder="1" applyAlignment="1">
      <alignment horizontal="center"/>
    </xf>
    <xf numFmtId="0" fontId="30" fillId="0" borderId="0" xfId="0" applyFont="1" applyBorder="1" applyAlignment="1">
      <alignment vertical="top" wrapText="1"/>
    </xf>
    <xf numFmtId="0" fontId="30" fillId="0" borderId="0" xfId="0" applyFont="1" applyBorder="1" applyAlignment="1">
      <alignment horizontal="center" vertical="top" wrapText="1"/>
    </xf>
    <xf numFmtId="0" fontId="30" fillId="0" borderId="1" xfId="0" applyFont="1" applyBorder="1" applyAlignment="1">
      <alignment vertical="top" wrapText="1"/>
    </xf>
    <xf numFmtId="0" fontId="29" fillId="0" borderId="1" xfId="0" applyFont="1" applyBorder="1" applyAlignment="1">
      <alignment horizontal="center"/>
    </xf>
    <xf numFmtId="0" fontId="30" fillId="0" borderId="1" xfId="0" applyFont="1" applyBorder="1" applyAlignment="1">
      <alignment horizontal="center" vertical="top" wrapText="1"/>
    </xf>
    <xf numFmtId="0" fontId="29" fillId="0" borderId="1" xfId="0" applyFont="1" applyBorder="1"/>
    <xf numFmtId="0" fontId="27" fillId="0" borderId="1" xfId="0" applyFont="1" applyBorder="1" applyAlignment="1" applyProtection="1">
      <alignment vertical="center" textRotation="90" wrapText="1"/>
      <protection locked="0"/>
    </xf>
    <xf numFmtId="0" fontId="27" fillId="0" borderId="1" xfId="0" applyFont="1" applyBorder="1" applyAlignment="1" applyProtection="1">
      <alignment horizontal="center" vertical="center" textRotation="90" wrapText="1"/>
      <protection locked="0"/>
    </xf>
    <xf numFmtId="0" fontId="28" fillId="0" borderId="1" xfId="0" applyFont="1" applyBorder="1"/>
    <xf numFmtId="0" fontId="19" fillId="0" borderId="3" xfId="0" applyFont="1" applyBorder="1" applyAlignment="1">
      <alignment horizontal="center"/>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19" fillId="0" borderId="18" xfId="0" applyFont="1" applyBorder="1"/>
    <xf numFmtId="0" fontId="9" fillId="0" borderId="3" xfId="0" applyFont="1" applyBorder="1" applyAlignment="1">
      <alignment horizontal="justify" vertical="top" wrapText="1"/>
    </xf>
    <xf numFmtId="0" fontId="30" fillId="0" borderId="3" xfId="0" applyFont="1" applyBorder="1" applyAlignment="1">
      <alignment horizontal="justify" vertical="top" wrapText="1"/>
    </xf>
    <xf numFmtId="0" fontId="29" fillId="0" borderId="0" xfId="0" applyFont="1" applyBorder="1" applyAlignment="1">
      <alignment horizontal="center"/>
    </xf>
    <xf numFmtId="0" fontId="30" fillId="0" borderId="0" xfId="0" applyFont="1" applyBorder="1" applyAlignment="1">
      <alignment horizontal="justify" vertical="top" wrapText="1"/>
    </xf>
    <xf numFmtId="0" fontId="9" fillId="0" borderId="0" xfId="0" applyFont="1" applyBorder="1" applyAlignment="1">
      <alignment horizontal="justify" vertical="top" wrapText="1"/>
    </xf>
    <xf numFmtId="0" fontId="19" fillId="0" borderId="23" xfId="0" applyFont="1" applyBorder="1"/>
    <xf numFmtId="0" fontId="19" fillId="0" borderId="8" xfId="0" applyFont="1" applyBorder="1"/>
    <xf numFmtId="0" fontId="9" fillId="0" borderId="8" xfId="0" applyFont="1" applyBorder="1" applyAlignment="1">
      <alignment horizontal="justify" vertical="top" wrapText="1"/>
    </xf>
    <xf numFmtId="0" fontId="9" fillId="0" borderId="8" xfId="0" applyFont="1" applyBorder="1" applyAlignment="1">
      <alignment vertical="top" wrapText="1"/>
    </xf>
    <xf numFmtId="0" fontId="14" fillId="0" borderId="0" xfId="0" applyFont="1" applyBorder="1" applyAlignment="1">
      <alignment horizontal="justify" vertical="top" wrapText="1"/>
    </xf>
    <xf numFmtId="0" fontId="14" fillId="0" borderId="0" xfId="0" applyFont="1" applyBorder="1" applyAlignment="1">
      <alignment vertical="top" wrapText="1"/>
    </xf>
    <xf numFmtId="0" fontId="9" fillId="0" borderId="0" xfId="0" applyFont="1" applyBorder="1" applyAlignment="1" applyProtection="1">
      <protection hidden="1"/>
    </xf>
    <xf numFmtId="0" fontId="17" fillId="0" borderId="0" xfId="0" applyFont="1" applyBorder="1" applyAlignment="1">
      <alignment vertical="center" wrapText="1"/>
    </xf>
    <xf numFmtId="0" fontId="17" fillId="0" borderId="0" xfId="0" applyFont="1" applyBorder="1" applyAlignment="1">
      <alignment horizontal="justify" vertical="center" wrapText="1"/>
    </xf>
    <xf numFmtId="0" fontId="19" fillId="0" borderId="0" xfId="0" applyFont="1" applyFill="1" applyBorder="1" applyProtection="1">
      <protection hidden="1"/>
    </xf>
    <xf numFmtId="0" fontId="13" fillId="0" borderId="42" xfId="0" applyFont="1" applyFill="1" applyBorder="1" applyAlignment="1" applyProtection="1">
      <alignment vertical="center" wrapText="1"/>
      <protection hidden="1"/>
    </xf>
    <xf numFmtId="0" fontId="16" fillId="0" borderId="42" xfId="0" applyFont="1" applyFill="1" applyBorder="1" applyAlignment="1">
      <alignment vertical="center" wrapText="1"/>
    </xf>
    <xf numFmtId="0" fontId="13" fillId="0" borderId="0" xfId="0" applyFont="1" applyFill="1" applyBorder="1" applyAlignment="1" applyProtection="1">
      <alignment vertical="center" wrapText="1"/>
      <protection hidden="1"/>
    </xf>
    <xf numFmtId="0" fontId="13" fillId="0" borderId="0" xfId="0" applyFont="1" applyFill="1" applyBorder="1" applyAlignment="1" applyProtection="1">
      <alignment wrapText="1"/>
      <protection hidden="1"/>
    </xf>
    <xf numFmtId="0" fontId="16" fillId="0" borderId="0" xfId="0" applyFont="1" applyFill="1" applyBorder="1" applyAlignment="1">
      <alignment vertical="center" wrapText="1"/>
    </xf>
    <xf numFmtId="0" fontId="19" fillId="0" borderId="42" xfId="0" applyFont="1" applyFill="1" applyBorder="1" applyProtection="1">
      <protection hidden="1"/>
    </xf>
    <xf numFmtId="0" fontId="20" fillId="0" borderId="44" xfId="0" applyFont="1" applyBorder="1" applyAlignment="1">
      <alignment horizontal="center" vertical="center" textRotation="90" wrapText="1"/>
    </xf>
    <xf numFmtId="0" fontId="20" fillId="0" borderId="46" xfId="0" applyFont="1" applyBorder="1" applyAlignment="1">
      <alignment horizontal="center" vertical="center" textRotation="90" wrapText="1"/>
    </xf>
    <xf numFmtId="0" fontId="19" fillId="0" borderId="47" xfId="0" applyFont="1" applyBorder="1"/>
    <xf numFmtId="0" fontId="20" fillId="0" borderId="2" xfId="0" applyFont="1" applyBorder="1" applyAlignment="1">
      <alignment horizontal="center" vertical="center" textRotation="90" wrapText="1"/>
    </xf>
    <xf numFmtId="0" fontId="19" fillId="0" borderId="47" xfId="1" applyNumberFormat="1" applyFont="1" applyBorder="1"/>
    <xf numFmtId="0" fontId="19" fillId="0" borderId="38" xfId="1" applyNumberFormat="1" applyFont="1" applyBorder="1"/>
    <xf numFmtId="0" fontId="19" fillId="0" borderId="2" xfId="0" applyFont="1" applyBorder="1" applyAlignment="1">
      <alignment horizontal="center" vertical="center" textRotation="90" wrapText="1"/>
    </xf>
    <xf numFmtId="0" fontId="20" fillId="0" borderId="37" xfId="0" applyFont="1" applyBorder="1" applyAlignment="1">
      <alignment horizontal="center" vertical="center" textRotation="90" wrapText="1"/>
    </xf>
    <xf numFmtId="0" fontId="19" fillId="0" borderId="49" xfId="0" applyFont="1" applyBorder="1"/>
    <xf numFmtId="0" fontId="19" fillId="0" borderId="17" xfId="0" applyFont="1" applyBorder="1" applyAlignment="1">
      <alignment horizontal="center" vertical="center" textRotation="90" wrapText="1"/>
    </xf>
    <xf numFmtId="0" fontId="19" fillId="0" borderId="37" xfId="0" applyFont="1" applyBorder="1" applyAlignment="1">
      <alignment horizontal="center" vertical="center" textRotation="90" wrapText="1"/>
    </xf>
    <xf numFmtId="0" fontId="19" fillId="0" borderId="49" xfId="1" applyNumberFormat="1" applyFont="1" applyBorder="1"/>
    <xf numFmtId="0" fontId="19" fillId="0" borderId="17" xfId="0" applyFont="1" applyBorder="1" applyAlignment="1">
      <alignment horizontal="center" textRotation="90" wrapText="1"/>
    </xf>
    <xf numFmtId="0" fontId="19" fillId="0" borderId="2" xfId="0" applyFont="1" applyBorder="1" applyAlignment="1">
      <alignment textRotation="90"/>
    </xf>
    <xf numFmtId="0" fontId="19" fillId="0" borderId="37" xfId="0" applyFont="1" applyBorder="1" applyAlignment="1">
      <alignment horizontal="center" textRotation="90" wrapText="1"/>
    </xf>
    <xf numFmtId="1" fontId="19" fillId="0" borderId="47" xfId="1" applyNumberFormat="1" applyFont="1" applyBorder="1"/>
    <xf numFmtId="1" fontId="19" fillId="0" borderId="48" xfId="1" applyNumberFormat="1" applyFont="1" applyBorder="1"/>
    <xf numFmtId="1" fontId="19" fillId="0" borderId="49" xfId="1" applyNumberFormat="1" applyFont="1" applyBorder="1"/>
    <xf numFmtId="1" fontId="19" fillId="0" borderId="38" xfId="1" applyNumberFormat="1" applyFont="1" applyBorder="1"/>
    <xf numFmtId="0" fontId="18" fillId="0" borderId="0" xfId="0" applyFont="1" applyBorder="1" applyAlignment="1">
      <alignment horizontal="center" vertical="center" wrapText="1"/>
    </xf>
    <xf numFmtId="0" fontId="27" fillId="0" borderId="3" xfId="0" applyFont="1" applyBorder="1" applyProtection="1">
      <protection locked="0"/>
    </xf>
    <xf numFmtId="0" fontId="25" fillId="0" borderId="18" xfId="0" applyFont="1" applyBorder="1" applyAlignment="1" applyProtection="1">
      <alignment vertical="center" wrapText="1"/>
      <protection locked="0"/>
    </xf>
    <xf numFmtId="0" fontId="27" fillId="0" borderId="18" xfId="0" applyFont="1" applyBorder="1" applyProtection="1">
      <protection locked="0"/>
    </xf>
    <xf numFmtId="0" fontId="27" fillId="0" borderId="2" xfId="0" applyFont="1" applyBorder="1" applyProtection="1">
      <protection locked="0"/>
    </xf>
    <xf numFmtId="0" fontId="26" fillId="0" borderId="2" xfId="0" applyFont="1" applyBorder="1" applyProtection="1">
      <protection locked="0"/>
    </xf>
    <xf numFmtId="0" fontId="26" fillId="0" borderId="18" xfId="0" applyFont="1" applyBorder="1" applyProtection="1">
      <protection locked="0"/>
    </xf>
    <xf numFmtId="0" fontId="21" fillId="6" borderId="1" xfId="0" applyFont="1" applyFill="1" applyBorder="1" applyAlignment="1">
      <alignment wrapText="1"/>
    </xf>
    <xf numFmtId="1" fontId="19" fillId="0" borderId="0" xfId="1" applyNumberFormat="1" applyFont="1" applyBorder="1"/>
    <xf numFmtId="0" fontId="19" fillId="0" borderId="0" xfId="1" applyNumberFormat="1" applyFont="1" applyBorder="1"/>
    <xf numFmtId="0" fontId="19" fillId="0" borderId="29" xfId="0" applyFont="1" applyBorder="1"/>
    <xf numFmtId="0" fontId="27" fillId="0" borderId="1" xfId="0" applyFont="1" applyBorder="1"/>
    <xf numFmtId="9" fontId="19" fillId="0" borderId="1" xfId="1" applyFont="1" applyBorder="1"/>
    <xf numFmtId="0" fontId="22" fillId="7" borderId="17" xfId="0" applyFont="1" applyFill="1" applyBorder="1" applyAlignment="1" applyProtection="1">
      <alignment horizontal="center" vertical="center"/>
      <protection locked="0"/>
    </xf>
    <xf numFmtId="0" fontId="20" fillId="0" borderId="1" xfId="0" applyFont="1" applyBorder="1" applyAlignment="1" applyProtection="1">
      <alignment horizontal="center" vertical="center"/>
      <protection locked="0"/>
    </xf>
    <xf numFmtId="0" fontId="19" fillId="0" borderId="1"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0" fontId="25" fillId="0" borderId="1" xfId="0" applyFont="1" applyBorder="1" applyAlignment="1">
      <alignment horizontal="center" vertical="center" textRotation="90" wrapText="1"/>
    </xf>
    <xf numFmtId="0" fontId="27" fillId="0" borderId="23" xfId="0" applyFont="1" applyBorder="1" applyAlignment="1">
      <alignment vertical="center" textRotation="90" wrapText="1"/>
    </xf>
    <xf numFmtId="0" fontId="25" fillId="0" borderId="36" xfId="0" applyFont="1" applyBorder="1" applyAlignment="1">
      <alignment horizontal="center" vertical="center" textRotation="90" wrapText="1"/>
    </xf>
    <xf numFmtId="0" fontId="27" fillId="0" borderId="8" xfId="0" applyFont="1" applyBorder="1" applyAlignment="1">
      <alignment textRotation="90"/>
    </xf>
    <xf numFmtId="0" fontId="19" fillId="0" borderId="1" xfId="0" applyFont="1" applyBorder="1" applyAlignment="1">
      <alignment horizontal="center"/>
    </xf>
    <xf numFmtId="0" fontId="21" fillId="0" borderId="17" xfId="0" applyFont="1" applyBorder="1" applyAlignment="1">
      <alignment horizontal="center" vertical="center" wrapText="1"/>
    </xf>
    <xf numFmtId="0" fontId="21" fillId="0" borderId="11" xfId="0" applyFont="1" applyBorder="1" applyAlignment="1">
      <alignment horizontal="center" vertical="center" wrapText="1"/>
    </xf>
    <xf numFmtId="164" fontId="19" fillId="0" borderId="1" xfId="0" applyNumberFormat="1" applyFont="1" applyBorder="1"/>
    <xf numFmtId="0" fontId="21" fillId="0" borderId="11" xfId="0" applyFont="1" applyBorder="1" applyAlignment="1">
      <alignment vertical="center" wrapText="1"/>
    </xf>
    <xf numFmtId="0" fontId="21" fillId="0" borderId="1" xfId="0" applyFont="1" applyBorder="1" applyAlignment="1">
      <alignment horizontal="center"/>
    </xf>
    <xf numFmtId="0" fontId="21" fillId="0" borderId="8" xfId="0" applyFont="1" applyBorder="1" applyAlignment="1"/>
    <xf numFmtId="0" fontId="27" fillId="0" borderId="17" xfId="0" applyFont="1" applyBorder="1"/>
    <xf numFmtId="0" fontId="27" fillId="0" borderId="3" xfId="0" applyFont="1" applyBorder="1"/>
    <xf numFmtId="0" fontId="22" fillId="7" borderId="1" xfId="0" applyFont="1" applyFill="1" applyBorder="1" applyAlignment="1">
      <alignment horizontal="center" vertical="center"/>
    </xf>
    <xf numFmtId="0" fontId="21" fillId="6" borderId="1" xfId="0" applyFont="1" applyFill="1" applyBorder="1" applyAlignment="1">
      <alignment horizontal="center" vertical="center" wrapText="1"/>
    </xf>
    <xf numFmtId="0" fontId="21" fillId="0" borderId="17" xfId="0" applyFont="1" applyBorder="1" applyAlignment="1">
      <alignment horizontal="center" vertical="center" wrapText="1"/>
    </xf>
    <xf numFmtId="0" fontId="0" fillId="0" borderId="0" xfId="0" applyBorder="1"/>
    <xf numFmtId="0" fontId="22" fillId="0" borderId="1" xfId="0" applyFont="1" applyBorder="1" applyAlignment="1">
      <alignment horizontal="center" vertical="center" wrapText="1"/>
    </xf>
    <xf numFmtId="0" fontId="0" fillId="0" borderId="0" xfId="0" applyProtection="1">
      <protection locked="0"/>
    </xf>
    <xf numFmtId="0" fontId="19" fillId="0" borderId="1" xfId="0" applyFont="1" applyBorder="1" applyAlignment="1">
      <alignment horizontal="center"/>
    </xf>
    <xf numFmtId="0" fontId="20" fillId="0" borderId="1" xfId="0" applyNumberFormat="1" applyFont="1" applyBorder="1" applyAlignment="1">
      <alignment horizontal="center"/>
    </xf>
    <xf numFmtId="0" fontId="20" fillId="0" borderId="17" xfId="0" applyFont="1" applyBorder="1" applyProtection="1">
      <protection locked="0"/>
    </xf>
    <xf numFmtId="0" fontId="19" fillId="0" borderId="17" xfId="0" applyFont="1" applyBorder="1" applyProtection="1">
      <protection locked="0"/>
    </xf>
    <xf numFmtId="0" fontId="20" fillId="0" borderId="2" xfId="0" applyFont="1" applyBorder="1" applyProtection="1">
      <protection locked="0"/>
    </xf>
    <xf numFmtId="0" fontId="19" fillId="0" borderId="2" xfId="0" applyFont="1" applyBorder="1" applyProtection="1">
      <protection locked="0"/>
    </xf>
    <xf numFmtId="164" fontId="18" fillId="0" borderId="13" xfId="0" applyNumberFormat="1" applyFont="1" applyBorder="1" applyProtection="1"/>
    <xf numFmtId="0" fontId="18" fillId="0" borderId="15" xfId="0" applyFont="1" applyBorder="1" applyProtection="1"/>
    <xf numFmtId="164" fontId="24" fillId="0" borderId="13" xfId="0" applyNumberFormat="1" applyFont="1" applyBorder="1" applyProtection="1"/>
    <xf numFmtId="0" fontId="22" fillId="0" borderId="15" xfId="0" applyFont="1" applyBorder="1" applyAlignment="1" applyProtection="1"/>
    <xf numFmtId="164" fontId="24" fillId="0" borderId="4" xfId="0" applyNumberFormat="1" applyFont="1" applyBorder="1" applyProtection="1"/>
    <xf numFmtId="0" fontId="27" fillId="0" borderId="24" xfId="0" applyFont="1" applyBorder="1" applyProtection="1">
      <protection locked="0"/>
    </xf>
    <xf numFmtId="164" fontId="18" fillId="0" borderId="13" xfId="0" applyNumberFormat="1" applyFont="1" applyBorder="1"/>
    <xf numFmtId="0" fontId="18" fillId="0" borderId="15" xfId="0" applyFont="1" applyBorder="1"/>
    <xf numFmtId="164" fontId="22" fillId="0" borderId="13" xfId="0" applyNumberFormat="1" applyFont="1" applyBorder="1"/>
    <xf numFmtId="0" fontId="22" fillId="0" borderId="15" xfId="0" applyFont="1" applyBorder="1"/>
    <xf numFmtId="0" fontId="27" fillId="0" borderId="17" xfId="0" applyFont="1" applyBorder="1" applyProtection="1">
      <protection locked="0"/>
    </xf>
    <xf numFmtId="0" fontId="27" fillId="0" borderId="20" xfId="0" applyFont="1" applyBorder="1" applyProtection="1">
      <protection locked="0"/>
    </xf>
    <xf numFmtId="164" fontId="18" fillId="0" borderId="4" xfId="0" applyNumberFormat="1" applyFont="1" applyBorder="1" applyProtection="1"/>
    <xf numFmtId="0" fontId="18" fillId="0" borderId="5" xfId="0" applyFont="1" applyBorder="1" applyProtection="1"/>
    <xf numFmtId="0" fontId="27" fillId="0" borderId="11" xfId="0" applyFont="1" applyBorder="1" applyProtection="1">
      <protection locked="0"/>
    </xf>
    <xf numFmtId="0" fontId="20" fillId="0" borderId="2" xfId="0" applyFont="1" applyBorder="1" applyAlignment="1" applyProtection="1">
      <alignment horizontal="right" vertical="center"/>
      <protection locked="0"/>
    </xf>
    <xf numFmtId="0" fontId="18" fillId="0" borderId="2" xfId="0" applyFont="1" applyBorder="1" applyProtection="1">
      <protection locked="0"/>
    </xf>
    <xf numFmtId="0" fontId="18" fillId="0" borderId="15" xfId="0" applyFont="1" applyBorder="1" applyAlignment="1" applyProtection="1">
      <alignment horizontal="center"/>
    </xf>
    <xf numFmtId="0" fontId="11" fillId="0" borderId="2" xfId="0" applyFont="1" applyBorder="1" applyProtection="1"/>
    <xf numFmtId="164" fontId="22" fillId="0" borderId="13" xfId="0" applyNumberFormat="1" applyFont="1" applyBorder="1" applyAlignment="1" applyProtection="1">
      <protection hidden="1"/>
    </xf>
    <xf numFmtId="0" fontId="22" fillId="0" borderId="15" xfId="0" applyFont="1" applyBorder="1" applyAlignment="1" applyProtection="1">
      <protection hidden="1"/>
    </xf>
    <xf numFmtId="164" fontId="22" fillId="0" borderId="4" xfId="0" applyNumberFormat="1" applyFont="1" applyBorder="1" applyAlignment="1" applyProtection="1">
      <protection hidden="1"/>
    </xf>
    <xf numFmtId="0" fontId="22" fillId="0" borderId="5" xfId="0" applyFont="1" applyBorder="1" applyAlignment="1" applyProtection="1">
      <protection hidden="1"/>
    </xf>
    <xf numFmtId="164" fontId="18" fillId="0" borderId="13" xfId="0" applyNumberFormat="1" applyFont="1" applyBorder="1" applyAlignment="1" applyProtection="1">
      <protection hidden="1"/>
    </xf>
    <xf numFmtId="0" fontId="18" fillId="0" borderId="15" xfId="0" applyFont="1" applyBorder="1" applyAlignment="1" applyProtection="1">
      <protection hidden="1"/>
    </xf>
    <xf numFmtId="164" fontId="18" fillId="0" borderId="4" xfId="0" applyNumberFormat="1" applyFont="1" applyBorder="1" applyAlignment="1" applyProtection="1">
      <protection hidden="1"/>
    </xf>
    <xf numFmtId="0" fontId="18" fillId="0" borderId="5" xfId="0" applyFont="1" applyBorder="1" applyAlignment="1" applyProtection="1">
      <protection hidden="1"/>
    </xf>
    <xf numFmtId="164" fontId="18" fillId="0" borderId="2" xfId="0" applyNumberFormat="1" applyFont="1" applyBorder="1" applyAlignment="1" applyProtection="1"/>
    <xf numFmtId="0" fontId="25" fillId="0" borderId="8"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164" fontId="22" fillId="0" borderId="4" xfId="0" applyNumberFormat="1" applyFont="1" applyBorder="1"/>
    <xf numFmtId="0" fontId="22" fillId="0" borderId="5" xfId="0" applyFont="1" applyBorder="1"/>
    <xf numFmtId="164" fontId="22" fillId="0" borderId="6" xfId="0" applyNumberFormat="1" applyFont="1" applyBorder="1"/>
    <xf numFmtId="0" fontId="22" fillId="0" borderId="12" xfId="0" applyFont="1" applyBorder="1"/>
    <xf numFmtId="164" fontId="18" fillId="0" borderId="4" xfId="0" applyNumberFormat="1" applyFont="1" applyBorder="1"/>
    <xf numFmtId="0" fontId="18" fillId="0" borderId="5" xfId="0" applyFont="1" applyBorder="1"/>
    <xf numFmtId="164" fontId="18" fillId="0" borderId="6" xfId="0" applyNumberFormat="1" applyFont="1" applyBorder="1"/>
    <xf numFmtId="0" fontId="18" fillId="0" borderId="12" xfId="0" applyFont="1" applyBorder="1"/>
    <xf numFmtId="0" fontId="22" fillId="0" borderId="16" xfId="0" applyFont="1" applyBorder="1" applyAlignment="1" applyProtection="1"/>
    <xf numFmtId="164" fontId="22" fillId="0" borderId="13" xfId="0" applyNumberFormat="1" applyFont="1" applyBorder="1" applyAlignment="1" applyProtection="1"/>
    <xf numFmtId="164" fontId="22" fillId="0" borderId="4" xfId="0" applyNumberFormat="1" applyFont="1" applyBorder="1" applyAlignment="1" applyProtection="1"/>
    <xf numFmtId="0" fontId="22" fillId="0" borderId="5" xfId="0" applyFont="1" applyBorder="1" applyAlignment="1" applyProtection="1"/>
    <xf numFmtId="164" fontId="22" fillId="0" borderId="6" xfId="0" applyNumberFormat="1" applyFont="1" applyBorder="1" applyAlignment="1" applyProtection="1"/>
    <xf numFmtId="0" fontId="22" fillId="0" borderId="12" xfId="0" applyFont="1" applyBorder="1" applyAlignment="1" applyProtection="1"/>
    <xf numFmtId="164" fontId="24" fillId="0" borderId="6" xfId="0" applyNumberFormat="1" applyFont="1" applyBorder="1" applyProtection="1"/>
    <xf numFmtId="0" fontId="22" fillId="0" borderId="17" xfId="0" applyFont="1" applyBorder="1" applyAlignment="1" applyProtection="1"/>
    <xf numFmtId="0" fontId="22" fillId="0" borderId="19" xfId="0" applyFont="1" applyBorder="1" applyAlignment="1" applyProtection="1"/>
    <xf numFmtId="164" fontId="18" fillId="0" borderId="6" xfId="0" applyNumberFormat="1" applyFont="1" applyBorder="1" applyProtection="1"/>
    <xf numFmtId="0" fontId="18" fillId="0" borderId="12" xfId="0" applyFont="1" applyBorder="1" applyProtection="1"/>
    <xf numFmtId="0" fontId="18" fillId="0" borderId="5" xfId="0" applyFont="1" applyBorder="1" applyAlignment="1" applyProtection="1">
      <alignment horizontal="center"/>
    </xf>
    <xf numFmtId="0" fontId="18" fillId="0" borderId="12" xfId="0" applyFont="1" applyBorder="1" applyAlignment="1" applyProtection="1">
      <alignment horizontal="center"/>
    </xf>
    <xf numFmtId="164" fontId="18" fillId="0" borderId="3" xfId="0" applyNumberFormat="1" applyFont="1" applyBorder="1" applyProtection="1"/>
    <xf numFmtId="0" fontId="18" fillId="0" borderId="3" xfId="0" applyFont="1" applyBorder="1" applyProtection="1"/>
    <xf numFmtId="0" fontId="18" fillId="0" borderId="12" xfId="0" applyFont="1" applyBorder="1" applyAlignment="1" applyProtection="1">
      <protection hidden="1"/>
    </xf>
    <xf numFmtId="164" fontId="18" fillId="0" borderId="6" xfId="0" applyNumberFormat="1" applyFont="1" applyBorder="1" applyAlignment="1" applyProtection="1">
      <protection hidden="1"/>
    </xf>
    <xf numFmtId="164" fontId="18" fillId="0" borderId="52" xfId="0" applyNumberFormat="1" applyFont="1" applyBorder="1" applyAlignment="1" applyProtection="1">
      <protection hidden="1"/>
    </xf>
    <xf numFmtId="164" fontId="18" fillId="0" borderId="2" xfId="0" applyNumberFormat="1" applyFont="1" applyBorder="1" applyAlignment="1" applyProtection="1">
      <protection hidden="1"/>
    </xf>
    <xf numFmtId="164" fontId="18" fillId="0" borderId="53" xfId="0" applyNumberFormat="1" applyFont="1" applyBorder="1" applyAlignment="1" applyProtection="1">
      <protection hidden="1"/>
    </xf>
    <xf numFmtId="0" fontId="22" fillId="0" borderId="6" xfId="0" applyFont="1" applyBorder="1" applyAlignment="1" applyProtection="1">
      <protection hidden="1"/>
    </xf>
    <xf numFmtId="0" fontId="22" fillId="0" borderId="12" xfId="0" applyFont="1" applyBorder="1" applyAlignment="1" applyProtection="1">
      <protection hidden="1"/>
    </xf>
    <xf numFmtId="164" fontId="22" fillId="0" borderId="6" xfId="0" applyNumberFormat="1" applyFont="1" applyBorder="1" applyAlignment="1" applyProtection="1">
      <protection hidden="1"/>
    </xf>
    <xf numFmtId="0" fontId="27" fillId="0" borderId="8" xfId="0" applyFont="1" applyBorder="1"/>
    <xf numFmtId="0" fontId="19" fillId="0" borderId="14" xfId="0" applyFont="1" applyBorder="1"/>
    <xf numFmtId="0" fontId="19" fillId="0" borderId="7" xfId="0" applyFont="1" applyBorder="1"/>
    <xf numFmtId="164" fontId="19" fillId="0" borderId="7" xfId="0" applyNumberFormat="1" applyFont="1" applyBorder="1"/>
    <xf numFmtId="0" fontId="19" fillId="0" borderId="22" xfId="0" applyFont="1" applyBorder="1"/>
    <xf numFmtId="0" fontId="25" fillId="0" borderId="1" xfId="0" applyFont="1" applyBorder="1" applyAlignment="1">
      <alignment vertical="center" textRotation="90" wrapText="1"/>
    </xf>
    <xf numFmtId="0" fontId="19" fillId="0" borderId="8" xfId="0" applyFont="1" applyBorder="1" applyAlignment="1">
      <alignment horizontal="center" wrapText="1"/>
    </xf>
    <xf numFmtId="0" fontId="20" fillId="0" borderId="2" xfId="0" applyFont="1" applyBorder="1"/>
    <xf numFmtId="0" fontId="16" fillId="0" borderId="0" xfId="0" applyFont="1" applyBorder="1" applyAlignment="1" applyProtection="1">
      <protection hidden="1"/>
    </xf>
    <xf numFmtId="164" fontId="29" fillId="0" borderId="1" xfId="0" applyNumberFormat="1" applyFont="1" applyBorder="1" applyAlignment="1" applyProtection="1">
      <alignment horizontal="center" vertical="center" wrapText="1"/>
      <protection hidden="1"/>
    </xf>
    <xf numFmtId="0" fontId="29" fillId="0" borderId="1" xfId="0" applyFont="1" applyBorder="1" applyAlignment="1" applyProtection="1">
      <alignment horizontal="center" vertical="center" wrapText="1"/>
      <protection hidden="1"/>
    </xf>
    <xf numFmtId="164" fontId="29" fillId="0" borderId="1" xfId="0" applyNumberFormat="1" applyFont="1" applyBorder="1" applyAlignment="1" applyProtection="1">
      <alignment horizontal="center" vertical="center"/>
      <protection hidden="1"/>
    </xf>
    <xf numFmtId="0" fontId="29" fillId="0" borderId="1" xfId="0" applyFont="1" applyBorder="1" applyAlignment="1" applyProtection="1">
      <alignment horizontal="center" vertical="center"/>
      <protection hidden="1"/>
    </xf>
    <xf numFmtId="164" fontId="29" fillId="3" borderId="1" xfId="0" applyNumberFormat="1" applyFont="1" applyFill="1" applyBorder="1" applyAlignment="1" applyProtection="1">
      <alignment horizontal="center" vertical="center" wrapText="1"/>
      <protection hidden="1"/>
    </xf>
    <xf numFmtId="164" fontId="32" fillId="5" borderId="1" xfId="0" applyNumberFormat="1" applyFont="1" applyFill="1" applyBorder="1" applyAlignment="1" applyProtection="1">
      <alignment horizontal="center"/>
      <protection hidden="1"/>
    </xf>
    <xf numFmtId="164" fontId="32" fillId="4" borderId="1" xfId="0" applyNumberFormat="1" applyFont="1" applyFill="1" applyBorder="1" applyAlignment="1" applyProtection="1">
      <alignment horizontal="center" vertical="center" wrapText="1"/>
      <protection hidden="1"/>
    </xf>
    <xf numFmtId="164" fontId="32" fillId="4" borderId="1" xfId="0" applyNumberFormat="1" applyFont="1" applyFill="1" applyBorder="1" applyAlignment="1" applyProtection="1">
      <alignment horizontal="center" wrapText="1"/>
      <protection hidden="1"/>
    </xf>
    <xf numFmtId="164" fontId="29" fillId="3" borderId="8" xfId="0" applyNumberFormat="1" applyFont="1" applyFill="1" applyBorder="1" applyAlignment="1" applyProtection="1">
      <alignment vertical="center" wrapText="1"/>
      <protection hidden="1"/>
    </xf>
    <xf numFmtId="0" fontId="21" fillId="0" borderId="8" xfId="0" applyFont="1" applyBorder="1" applyAlignment="1">
      <alignment horizontal="center"/>
    </xf>
    <xf numFmtId="0" fontId="26" fillId="0" borderId="1" xfId="0" applyFont="1" applyBorder="1" applyAlignment="1">
      <alignment vertical="center" wrapText="1"/>
    </xf>
    <xf numFmtId="0" fontId="26" fillId="0" borderId="3" xfId="0" applyFont="1" applyBorder="1" applyAlignment="1">
      <alignment vertical="center" wrapText="1"/>
    </xf>
    <xf numFmtId="0" fontId="26" fillId="0" borderId="3" xfId="0" applyFont="1" applyBorder="1"/>
    <xf numFmtId="0" fontId="25" fillId="0" borderId="24" xfId="0" applyFont="1" applyBorder="1" applyAlignment="1" applyProtection="1">
      <alignment vertical="center" wrapText="1"/>
      <protection locked="0"/>
    </xf>
    <xf numFmtId="0" fontId="22" fillId="0" borderId="0" xfId="0" applyFont="1" applyProtection="1">
      <protection locked="0"/>
    </xf>
    <xf numFmtId="0" fontId="26" fillId="0" borderId="3" xfId="0" applyFont="1" applyBorder="1" applyAlignment="1">
      <alignment vertical="center"/>
    </xf>
    <xf numFmtId="0" fontId="19" fillId="0" borderId="1" xfId="0" applyFont="1" applyBorder="1" applyAlignment="1" applyProtection="1">
      <protection locked="0"/>
    </xf>
    <xf numFmtId="0" fontId="25" fillId="0" borderId="8"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0" fontId="22" fillId="0" borderId="1" xfId="0" applyFont="1" applyBorder="1" applyAlignment="1">
      <alignment horizontal="center"/>
    </xf>
    <xf numFmtId="0" fontId="22" fillId="0" borderId="8" xfId="0" applyFont="1" applyBorder="1" applyAlignment="1">
      <alignment horizontal="center"/>
    </xf>
    <xf numFmtId="0" fontId="25" fillId="0" borderId="41" xfId="0" applyFont="1" applyBorder="1" applyAlignment="1">
      <alignment horizontal="center" vertical="center" textRotation="90" wrapText="1"/>
    </xf>
    <xf numFmtId="0" fontId="18" fillId="0" borderId="1" xfId="0" applyFont="1" applyBorder="1" applyAlignment="1">
      <alignment horizontal="center"/>
    </xf>
    <xf numFmtId="0" fontId="18" fillId="0" borderId="8" xfId="0" applyFont="1" applyBorder="1" applyAlignment="1">
      <alignment horizontal="center"/>
    </xf>
    <xf numFmtId="0" fontId="18" fillId="0" borderId="8"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13" xfId="0" applyFont="1" applyBorder="1" applyAlignment="1">
      <alignment horizontal="center" wrapText="1"/>
    </xf>
    <xf numFmtId="0" fontId="18" fillId="0" borderId="14" xfId="0" applyFont="1" applyBorder="1" applyAlignment="1">
      <alignment horizontal="center" wrapText="1"/>
    </xf>
    <xf numFmtId="0" fontId="18" fillId="0" borderId="15" xfId="0" applyFont="1" applyBorder="1" applyAlignment="1">
      <alignment horizont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9" fillId="0" borderId="8" xfId="0" applyFont="1" applyBorder="1" applyAlignment="1">
      <alignment horizontal="center"/>
    </xf>
    <xf numFmtId="0" fontId="19" fillId="0" borderId="36" xfId="0" applyFont="1" applyBorder="1" applyAlignment="1">
      <alignment horizontal="center"/>
    </xf>
    <xf numFmtId="0" fontId="19" fillId="0" borderId="3" xfId="0" applyFont="1" applyBorder="1" applyAlignment="1">
      <alignment horizontal="center"/>
    </xf>
    <xf numFmtId="0" fontId="19" fillId="0" borderId="8" xfId="0" applyFont="1" applyBorder="1" applyAlignment="1">
      <alignment horizontal="center" wrapText="1"/>
    </xf>
    <xf numFmtId="0" fontId="19" fillId="0" borderId="36" xfId="0" applyFont="1" applyBorder="1" applyAlignment="1">
      <alignment horizontal="center" wrapText="1"/>
    </xf>
    <xf numFmtId="0" fontId="19" fillId="0" borderId="3" xfId="0" applyFont="1" applyBorder="1" applyAlignment="1">
      <alignment horizontal="center" wrapText="1"/>
    </xf>
    <xf numFmtId="0" fontId="19" fillId="0" borderId="39" xfId="0" applyFont="1" applyBorder="1" applyAlignment="1">
      <alignment horizontal="center"/>
    </xf>
    <xf numFmtId="0" fontId="19" fillId="0" borderId="20" xfId="0" applyFont="1" applyBorder="1" applyAlignment="1">
      <alignment horizontal="center"/>
    </xf>
    <xf numFmtId="0" fontId="18" fillId="0" borderId="32"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22" fillId="0" borderId="51" xfId="0" applyFont="1" applyBorder="1" applyAlignment="1">
      <alignment horizontal="center"/>
    </xf>
    <xf numFmtId="0" fontId="22" fillId="0" borderId="45" xfId="0" applyFont="1" applyBorder="1" applyAlignment="1">
      <alignment horizontal="center"/>
    </xf>
    <xf numFmtId="0" fontId="22" fillId="0" borderId="29" xfId="0" applyFont="1" applyBorder="1" applyAlignment="1">
      <alignment horizontal="center"/>
    </xf>
    <xf numFmtId="0" fontId="22" fillId="0" borderId="30" xfId="0" applyFont="1" applyBorder="1" applyAlignment="1">
      <alignment horizontal="center"/>
    </xf>
    <xf numFmtId="0" fontId="22" fillId="0" borderId="39" xfId="0" applyFont="1" applyBorder="1" applyAlignment="1">
      <alignment horizontal="center"/>
    </xf>
    <xf numFmtId="0" fontId="22" fillId="0" borderId="25" xfId="0" applyFont="1" applyBorder="1" applyAlignment="1">
      <alignment horizontal="center"/>
    </xf>
    <xf numFmtId="0" fontId="25" fillId="0" borderId="22" xfId="0" applyFont="1" applyBorder="1" applyAlignment="1">
      <alignment horizontal="center" vertical="center" textRotation="90" wrapText="1"/>
    </xf>
    <xf numFmtId="0" fontId="25" fillId="0" borderId="40" xfId="0" applyFont="1" applyBorder="1" applyAlignment="1">
      <alignment horizontal="center" vertical="center" textRotation="90" wrapText="1"/>
    </xf>
    <xf numFmtId="0" fontId="22" fillId="0" borderId="50" xfId="0" applyFont="1" applyBorder="1" applyAlignment="1">
      <alignment horizontal="center"/>
    </xf>
    <xf numFmtId="0" fontId="22" fillId="0" borderId="35" xfId="0" applyFont="1" applyBorder="1" applyAlignment="1">
      <alignment horizontal="center"/>
    </xf>
    <xf numFmtId="0" fontId="19" fillId="0" borderId="1" xfId="0" applyFont="1" applyBorder="1" applyAlignment="1">
      <alignment horizontal="center"/>
    </xf>
    <xf numFmtId="0" fontId="18" fillId="0" borderId="17" xfId="0" applyFont="1" applyBorder="1" applyAlignment="1">
      <alignment horizontal="center" vertical="top" wrapText="1"/>
    </xf>
    <xf numFmtId="0" fontId="18" fillId="0" borderId="11" xfId="0" applyFont="1" applyBorder="1" applyAlignment="1">
      <alignment horizontal="center" vertical="top" wrapText="1"/>
    </xf>
    <xf numFmtId="0" fontId="18" fillId="0" borderId="29" xfId="0" applyFont="1" applyBorder="1" applyAlignment="1" applyProtection="1">
      <alignment horizontal="center"/>
      <protection locked="0"/>
    </xf>
    <xf numFmtId="0" fontId="18" fillId="0" borderId="23" xfId="0" applyFont="1" applyBorder="1" applyAlignment="1" applyProtection="1">
      <alignment horizontal="center"/>
      <protection locked="0"/>
    </xf>
    <xf numFmtId="0" fontId="18" fillId="0" borderId="1"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20" fillId="0" borderId="8" xfId="0" applyFont="1" applyBorder="1" applyAlignment="1">
      <alignment horizontal="center" wrapText="1"/>
    </xf>
    <xf numFmtId="0" fontId="20" fillId="0" borderId="3" xfId="0" applyFont="1" applyBorder="1" applyAlignment="1">
      <alignment horizontal="center" wrapText="1"/>
    </xf>
    <xf numFmtId="0" fontId="18" fillId="0" borderId="3" xfId="0" applyFont="1" applyBorder="1" applyAlignment="1">
      <alignment horizontal="center"/>
    </xf>
    <xf numFmtId="0" fontId="20" fillId="0" borderId="8" xfId="0" applyFont="1" applyBorder="1" applyAlignment="1">
      <alignment horizontal="center"/>
    </xf>
    <xf numFmtId="0" fontId="20" fillId="0" borderId="3" xfId="0" applyFont="1" applyBorder="1" applyAlignment="1">
      <alignment horizontal="center"/>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8" fillId="0" borderId="1" xfId="0" applyFont="1" applyBorder="1" applyAlignment="1">
      <alignment horizontal="center"/>
    </xf>
    <xf numFmtId="0" fontId="8" fillId="0" borderId="8" xfId="0" applyFont="1" applyBorder="1" applyAlignment="1">
      <alignment horizontal="center"/>
    </xf>
    <xf numFmtId="0" fontId="8" fillId="0" borderId="29" xfId="0" applyFont="1" applyBorder="1" applyAlignment="1">
      <alignment horizontal="center"/>
    </xf>
    <xf numFmtId="0" fontId="8" fillId="0" borderId="31"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7" fillId="0" borderId="3" xfId="0" applyFont="1" applyBorder="1" applyAlignment="1">
      <alignment horizontal="center"/>
    </xf>
    <xf numFmtId="0" fontId="7" fillId="0" borderId="32"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8" fillId="0" borderId="2" xfId="0" applyFont="1" applyBorder="1" applyAlignment="1">
      <alignment horizontal="center"/>
    </xf>
    <xf numFmtId="0" fontId="5" fillId="0" borderId="26" xfId="0" applyFont="1" applyBorder="1" applyAlignment="1">
      <alignment horizontal="center" vertical="top" wrapText="1"/>
    </xf>
    <xf numFmtId="0" fontId="5" fillId="0" borderId="28" xfId="0" applyFont="1" applyBorder="1" applyAlignment="1">
      <alignment horizontal="center" vertical="top" wrapText="1"/>
    </xf>
    <xf numFmtId="0" fontId="5" fillId="0" borderId="27"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33"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18" fillId="0" borderId="29" xfId="0" applyFont="1" applyBorder="1" applyAlignment="1">
      <alignment horizontal="center"/>
    </xf>
    <xf numFmtId="0" fontId="18" fillId="0" borderId="23" xfId="0" applyFont="1" applyBorder="1" applyAlignment="1">
      <alignment horizontal="center"/>
    </xf>
    <xf numFmtId="0" fontId="11" fillId="0" borderId="1" xfId="0" applyFont="1" applyBorder="1" applyAlignment="1">
      <alignment horizontal="center"/>
    </xf>
    <xf numFmtId="0" fontId="11" fillId="0" borderId="8" xfId="0" applyFont="1" applyBorder="1" applyAlignment="1">
      <alignment horizontal="center"/>
    </xf>
    <xf numFmtId="0" fontId="18" fillId="0" borderId="39" xfId="0" applyFont="1" applyBorder="1" applyAlignment="1">
      <alignment horizontal="center"/>
    </xf>
    <xf numFmtId="0" fontId="18" fillId="0" borderId="42" xfId="0" applyFont="1" applyBorder="1" applyAlignment="1">
      <alignment horizontal="center"/>
    </xf>
    <xf numFmtId="0" fontId="14" fillId="0" borderId="29" xfId="0" applyFont="1" applyBorder="1" applyAlignment="1">
      <alignment horizontal="center" wrapText="1"/>
    </xf>
    <xf numFmtId="0" fontId="14" fillId="0" borderId="23" xfId="0" applyFont="1" applyBorder="1" applyAlignment="1">
      <alignment horizontal="center" wrapText="1"/>
    </xf>
    <xf numFmtId="0" fontId="27" fillId="0" borderId="8" xfId="0" applyFont="1" applyBorder="1" applyAlignment="1">
      <alignment horizontal="center" vertical="center" textRotation="90" wrapText="1"/>
    </xf>
    <xf numFmtId="0" fontId="27" fillId="0" borderId="3" xfId="0" applyFont="1" applyBorder="1" applyAlignment="1">
      <alignment horizontal="center" vertical="center" textRotation="90" wrapText="1"/>
    </xf>
    <xf numFmtId="0" fontId="11" fillId="0" borderId="29" xfId="0" applyFont="1" applyBorder="1" applyAlignment="1">
      <alignment horizontal="center"/>
    </xf>
    <xf numFmtId="0" fontId="11" fillId="0" borderId="23" xfId="0" applyFont="1" applyBorder="1" applyAlignment="1">
      <alignment horizontal="center"/>
    </xf>
    <xf numFmtId="0" fontId="11" fillId="0" borderId="20" xfId="0" applyFont="1" applyBorder="1" applyAlignment="1">
      <alignment horizontal="center"/>
    </xf>
    <xf numFmtId="0" fontId="11" fillId="0" borderId="18" xfId="0" applyFont="1" applyBorder="1" applyAlignment="1">
      <alignment horizontal="center"/>
    </xf>
    <xf numFmtId="0" fontId="19" fillId="0" borderId="29" xfId="0" applyFont="1" applyBorder="1" applyAlignment="1">
      <alignment horizontal="center" wrapText="1"/>
    </xf>
    <xf numFmtId="0" fontId="19" fillId="0" borderId="23" xfId="0" applyFont="1" applyBorder="1" applyAlignment="1">
      <alignment horizontal="center" wrapText="1"/>
    </xf>
    <xf numFmtId="0" fontId="19" fillId="0" borderId="39" xfId="0" applyFont="1" applyBorder="1" applyAlignment="1">
      <alignment horizontal="center" wrapText="1"/>
    </xf>
    <xf numFmtId="0" fontId="19" fillId="0" borderId="42" xfId="0" applyFont="1" applyBorder="1" applyAlignment="1">
      <alignment horizontal="center" wrapText="1"/>
    </xf>
    <xf numFmtId="0" fontId="19" fillId="0" borderId="37" xfId="0" applyFont="1" applyBorder="1" applyAlignment="1">
      <alignment horizontal="center"/>
    </xf>
    <xf numFmtId="0" fontId="19" fillId="0" borderId="38" xfId="0" applyFont="1" applyBorder="1" applyAlignment="1">
      <alignment horizontal="center"/>
    </xf>
    <xf numFmtId="0" fontId="19" fillId="0" borderId="17"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2" xfId="0" applyFont="1" applyBorder="1" applyAlignment="1">
      <alignment horizontal="center" vertical="center" wrapText="1"/>
    </xf>
    <xf numFmtId="0" fontId="21" fillId="0" borderId="26" xfId="0" applyFont="1" applyBorder="1" applyAlignment="1">
      <alignment horizontal="center" wrapText="1"/>
    </xf>
    <xf numFmtId="0" fontId="21" fillId="0" borderId="28" xfId="0" applyFont="1" applyBorder="1" applyAlignment="1">
      <alignment horizontal="center" wrapText="1"/>
    </xf>
    <xf numFmtId="0" fontId="21" fillId="0" borderId="45" xfId="0" applyFont="1" applyBorder="1" applyAlignment="1">
      <alignment horizontal="center" wrapText="1"/>
    </xf>
    <xf numFmtId="0" fontId="18" fillId="0" borderId="26" xfId="0" applyFont="1" applyBorder="1" applyAlignment="1">
      <alignment horizontal="center"/>
    </xf>
    <xf numFmtId="0" fontId="18" fillId="0" borderId="28" xfId="0" applyFont="1" applyBorder="1" applyAlignment="1">
      <alignment horizontal="center"/>
    </xf>
    <xf numFmtId="0" fontId="18" fillId="0" borderId="45" xfId="0" applyFont="1" applyBorder="1" applyAlignment="1">
      <alignment horizontal="center"/>
    </xf>
    <xf numFmtId="0" fontId="18" fillId="0" borderId="43" xfId="0" applyFont="1" applyBorder="1" applyAlignment="1">
      <alignment horizontal="center" wrapText="1"/>
    </xf>
    <xf numFmtId="0" fontId="18" fillId="0" borderId="24" xfId="0" applyFont="1" applyBorder="1" applyAlignment="1">
      <alignment horizontal="center" wrapText="1"/>
    </xf>
    <xf numFmtId="0" fontId="18" fillId="0" borderId="25" xfId="0" applyFont="1" applyBorder="1" applyAlignment="1">
      <alignment horizontal="center" wrapText="1"/>
    </xf>
    <xf numFmtId="0" fontId="22" fillId="0" borderId="33" xfId="0" applyFont="1" applyBorder="1" applyAlignment="1">
      <alignment horizontal="center" wrapText="1" readingOrder="1"/>
    </xf>
    <xf numFmtId="0" fontId="22" fillId="0" borderId="11" xfId="0" applyFont="1" applyBorder="1" applyAlignment="1">
      <alignment horizontal="center" wrapText="1" readingOrder="1"/>
    </xf>
    <xf numFmtId="0" fontId="22" fillId="0" borderId="30" xfId="0" applyFont="1" applyBorder="1" applyAlignment="1">
      <alignment horizontal="center" wrapText="1" readingOrder="1"/>
    </xf>
    <xf numFmtId="0" fontId="22" fillId="0" borderId="23" xfId="0" applyFont="1" applyBorder="1" applyAlignment="1">
      <alignment horizontal="center" wrapText="1" readingOrder="1"/>
    </xf>
    <xf numFmtId="0" fontId="20" fillId="0" borderId="1" xfId="0" applyFont="1" applyBorder="1" applyAlignment="1" applyProtection="1">
      <alignment horizontal="left" vertical="center" wrapText="1"/>
      <protection hidden="1"/>
    </xf>
    <xf numFmtId="0" fontId="11" fillId="4" borderId="1" xfId="0" applyFont="1" applyFill="1" applyBorder="1" applyAlignment="1" applyProtection="1">
      <alignment horizontal="left" vertical="center" wrapText="1"/>
      <protection hidden="1"/>
    </xf>
    <xf numFmtId="0" fontId="20" fillId="0" borderId="1" xfId="0" applyFont="1" applyBorder="1" applyAlignment="1" applyProtection="1">
      <alignment horizontal="left" wrapText="1"/>
      <protection hidden="1"/>
    </xf>
    <xf numFmtId="0" fontId="19" fillId="0" borderId="1" xfId="0" applyFont="1" applyBorder="1" applyAlignment="1">
      <alignment horizontal="left" vertical="center"/>
    </xf>
    <xf numFmtId="0" fontId="18" fillId="0" borderId="17"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6" fillId="0" borderId="0" xfId="0" applyFont="1" applyBorder="1" applyAlignment="1" applyProtection="1">
      <alignment horizontal="center"/>
      <protection hidden="1"/>
    </xf>
    <xf numFmtId="0" fontId="14" fillId="0" borderId="0" xfId="0" applyFont="1" applyBorder="1" applyAlignment="1">
      <alignment horizontal="center"/>
    </xf>
    <xf numFmtId="0" fontId="9" fillId="0" borderId="0" xfId="0" applyFont="1" applyBorder="1" applyAlignment="1" applyProtection="1">
      <alignment horizontal="left" vertical="center" wrapText="1"/>
      <protection hidden="1"/>
    </xf>
    <xf numFmtId="0" fontId="10" fillId="0" borderId="0" xfId="0" applyFont="1" applyBorder="1" applyAlignment="1" applyProtection="1">
      <alignment horizontal="center" vertical="center"/>
      <protection hidden="1"/>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19" fillId="0" borderId="0" xfId="0" applyFont="1" applyBorder="1" applyAlignment="1">
      <alignment horizontal="center"/>
    </xf>
    <xf numFmtId="0" fontId="9" fillId="0" borderId="0" xfId="0" applyFont="1" applyBorder="1" applyAlignment="1">
      <alignment horizontal="center"/>
    </xf>
    <xf numFmtId="0" fontId="11" fillId="4" borderId="1" xfId="0" applyFont="1" applyFill="1" applyBorder="1" applyAlignment="1" applyProtection="1">
      <alignment horizontal="left" wrapText="1"/>
      <protection hidden="1"/>
    </xf>
    <xf numFmtId="0" fontId="11" fillId="5" borderId="1" xfId="0" applyFont="1" applyFill="1" applyBorder="1" applyAlignment="1" applyProtection="1">
      <alignment horizontal="left"/>
      <protection hidden="1"/>
    </xf>
    <xf numFmtId="0" fontId="33" fillId="5" borderId="17" xfId="0" applyFont="1" applyFill="1" applyBorder="1" applyAlignment="1">
      <alignment horizontal="center" vertical="center" wrapText="1"/>
    </xf>
    <xf numFmtId="0" fontId="33" fillId="5" borderId="2" xfId="0" applyFont="1" applyFill="1" applyBorder="1" applyAlignment="1">
      <alignment horizontal="center" vertical="center" wrapText="1"/>
    </xf>
    <xf numFmtId="0" fontId="11" fillId="5" borderId="1" xfId="0" applyFont="1" applyFill="1" applyBorder="1" applyAlignment="1" applyProtection="1">
      <alignment horizontal="center"/>
      <protection hidden="1"/>
    </xf>
    <xf numFmtId="0" fontId="11" fillId="4" borderId="17"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0" fontId="13" fillId="0" borderId="0" xfId="0" applyFont="1" applyBorder="1" applyAlignment="1" applyProtection="1">
      <alignment horizontal="center"/>
      <protection hidden="1"/>
    </xf>
    <xf numFmtId="0" fontId="20" fillId="0" borderId="1" xfId="0" applyFont="1" applyBorder="1" applyAlignment="1" applyProtection="1">
      <alignment horizontal="left" vertical="top" wrapText="1"/>
      <protection hidden="1"/>
    </xf>
    <xf numFmtId="0" fontId="23" fillId="0" borderId="0" xfId="0" applyFont="1" applyBorder="1" applyAlignment="1">
      <alignment horizontal="right" vertical="center" wrapText="1"/>
    </xf>
    <xf numFmtId="0" fontId="23" fillId="0" borderId="0" xfId="0" applyFont="1" applyBorder="1" applyAlignment="1">
      <alignment horizontal="center" vertical="center" wrapText="1"/>
    </xf>
    <xf numFmtId="0" fontId="20" fillId="0" borderId="17" xfId="0" applyFont="1" applyBorder="1" applyAlignment="1" applyProtection="1">
      <alignment horizontal="left" vertical="center" wrapText="1"/>
      <protection hidden="1"/>
    </xf>
    <xf numFmtId="0" fontId="20" fillId="0" borderId="11" xfId="0" applyFont="1" applyBorder="1" applyAlignment="1" applyProtection="1">
      <alignment horizontal="left" vertical="center" wrapText="1"/>
      <protection hidden="1"/>
    </xf>
    <xf numFmtId="0" fontId="20" fillId="0" borderId="2" xfId="0" applyFont="1" applyBorder="1" applyAlignment="1" applyProtection="1">
      <alignment horizontal="left" vertical="center" wrapText="1"/>
      <protection hidden="1"/>
    </xf>
    <xf numFmtId="9" fontId="18" fillId="0" borderId="17" xfId="1" applyFont="1" applyBorder="1" applyAlignment="1" applyProtection="1">
      <alignment horizontal="center" vertical="center" wrapText="1"/>
      <protection hidden="1"/>
    </xf>
    <xf numFmtId="9" fontId="18" fillId="0" borderId="2" xfId="1" applyFont="1" applyBorder="1" applyAlignment="1" applyProtection="1">
      <alignment horizontal="center" vertical="center" wrapText="1"/>
      <protection hidden="1"/>
    </xf>
    <xf numFmtId="9" fontId="22" fillId="0" borderId="17" xfId="1" applyFont="1" applyBorder="1" applyAlignment="1">
      <alignment horizontal="center" vertical="center" wrapText="1"/>
    </xf>
    <xf numFmtId="9" fontId="22" fillId="0" borderId="2" xfId="1" applyFont="1" applyBorder="1" applyAlignment="1">
      <alignment horizontal="center" vertical="center" wrapText="1"/>
    </xf>
    <xf numFmtId="9" fontId="24" fillId="0" borderId="17" xfId="1" applyFont="1" applyBorder="1" applyAlignment="1" applyProtection="1">
      <alignment horizontal="center" vertical="center" wrapText="1"/>
      <protection hidden="1"/>
    </xf>
    <xf numFmtId="9" fontId="24" fillId="0" borderId="2" xfId="1" applyFont="1" applyBorder="1" applyAlignment="1" applyProtection="1">
      <alignment horizontal="center" vertical="center" wrapText="1"/>
      <protection hidden="1"/>
    </xf>
    <xf numFmtId="0" fontId="11" fillId="5" borderId="17" xfId="0" applyFont="1" applyFill="1" applyBorder="1" applyAlignment="1" applyProtection="1">
      <alignment horizontal="center" vertical="center" wrapText="1"/>
      <protection hidden="1"/>
    </xf>
    <xf numFmtId="0" fontId="11" fillId="5" borderId="2" xfId="0" applyFont="1" applyFill="1" applyBorder="1" applyAlignment="1" applyProtection="1">
      <alignment horizontal="center" vertical="center" wrapText="1"/>
      <protection hidden="1"/>
    </xf>
    <xf numFmtId="0" fontId="20" fillId="0" borderId="29" xfId="0" applyFont="1" applyBorder="1" applyAlignment="1" applyProtection="1">
      <alignment horizontal="left" vertical="center" wrapText="1"/>
      <protection hidden="1"/>
    </xf>
    <xf numFmtId="0" fontId="20" fillId="0" borderId="31" xfId="0" applyFont="1" applyBorder="1" applyAlignment="1" applyProtection="1">
      <alignment horizontal="left" vertical="center" wrapText="1"/>
      <protection hidden="1"/>
    </xf>
    <xf numFmtId="0" fontId="20" fillId="0" borderId="23" xfId="0" applyFont="1" applyBorder="1" applyAlignment="1" applyProtection="1">
      <alignment horizontal="left" vertical="center" wrapText="1"/>
      <protection hidden="1"/>
    </xf>
    <xf numFmtId="9" fontId="22" fillId="0" borderId="29" xfId="1" applyFont="1" applyBorder="1" applyAlignment="1">
      <alignment horizontal="left" vertical="center" wrapText="1"/>
    </xf>
    <xf numFmtId="9" fontId="22" fillId="0" borderId="23" xfId="1" applyFont="1" applyBorder="1" applyAlignment="1">
      <alignment horizontal="left" vertical="center" wrapText="1"/>
    </xf>
    <xf numFmtId="0" fontId="11" fillId="4" borderId="17" xfId="0" applyFont="1" applyFill="1" applyBorder="1" applyAlignment="1" applyProtection="1">
      <alignment horizontal="center" wrapText="1"/>
      <protection hidden="1"/>
    </xf>
    <xf numFmtId="0" fontId="11" fillId="4" borderId="2" xfId="0" applyFont="1" applyFill="1" applyBorder="1" applyAlignment="1" applyProtection="1">
      <alignment horizontal="center" wrapText="1"/>
      <protection hidden="1"/>
    </xf>
    <xf numFmtId="0" fontId="12" fillId="0" borderId="29" xfId="0" applyFont="1" applyBorder="1" applyAlignment="1">
      <alignment horizontal="center"/>
    </xf>
    <xf numFmtId="0" fontId="12" fillId="0" borderId="31" xfId="0" applyFont="1" applyBorder="1" applyAlignment="1">
      <alignment horizontal="center"/>
    </xf>
    <xf numFmtId="0" fontId="12" fillId="0" borderId="23" xfId="0" applyFont="1" applyBorder="1" applyAlignment="1">
      <alignment horizontal="center"/>
    </xf>
    <xf numFmtId="0" fontId="6" fillId="0" borderId="8" xfId="0" applyFont="1" applyBorder="1" applyAlignment="1">
      <alignment horizontal="center"/>
    </xf>
    <xf numFmtId="0" fontId="21" fillId="0" borderId="16"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52" xfId="0" applyFont="1" applyBorder="1" applyAlignment="1">
      <alignment horizontal="center" vertical="center" wrapText="1"/>
    </xf>
    <xf numFmtId="0" fontId="31" fillId="0" borderId="8" xfId="0" applyFont="1" applyBorder="1" applyAlignment="1">
      <alignment horizontal="center"/>
    </xf>
    <xf numFmtId="0" fontId="21" fillId="0" borderId="14" xfId="0" applyFont="1" applyBorder="1" applyAlignment="1">
      <alignment horizontal="center" vertical="center" wrapText="1"/>
    </xf>
    <xf numFmtId="0" fontId="27" fillId="0" borderId="13" xfId="0" applyFont="1" applyBorder="1" applyAlignment="1">
      <alignment horizontal="center"/>
    </xf>
    <xf numFmtId="0" fontId="27" fillId="0" borderId="4" xfId="0" applyFont="1" applyBorder="1" applyAlignment="1">
      <alignment horizontal="center"/>
    </xf>
    <xf numFmtId="0" fontId="27" fillId="0" borderId="14" xfId="0" applyFont="1" applyBorder="1" applyAlignment="1">
      <alignment horizontal="center"/>
    </xf>
    <xf numFmtId="0" fontId="27" fillId="0" borderId="1" xfId="0" applyFont="1" applyBorder="1" applyAlignment="1">
      <alignment horizontal="center"/>
    </xf>
    <xf numFmtId="0" fontId="31" fillId="0" borderId="1" xfId="0" applyFont="1" applyBorder="1" applyAlignment="1">
      <alignment horizontal="center"/>
    </xf>
    <xf numFmtId="0" fontId="19" fillId="0" borderId="1" xfId="0" applyFont="1" applyBorder="1" applyAlignment="1">
      <alignment horizontal="left" wrapText="1"/>
    </xf>
    <xf numFmtId="0" fontId="31" fillId="0" borderId="35" xfId="0" applyFont="1" applyBorder="1" applyAlignment="1">
      <alignment horizontal="center" vertical="center" wrapText="1"/>
    </xf>
    <xf numFmtId="0" fontId="31" fillId="0" borderId="0" xfId="0" applyFont="1" applyBorder="1" applyAlignment="1">
      <alignment horizontal="center" vertical="center" wrapText="1"/>
    </xf>
    <xf numFmtId="0" fontId="16" fillId="0" borderId="0" xfId="0" applyFont="1" applyAlignment="1">
      <alignment horizontal="center"/>
    </xf>
    <xf numFmtId="0" fontId="22" fillId="0" borderId="0" xfId="0" applyFont="1" applyAlignment="1">
      <alignment horizontal="center"/>
    </xf>
    <xf numFmtId="0" fontId="22" fillId="0" borderId="24" xfId="0" applyFont="1" applyBorder="1" applyAlignment="1">
      <alignment horizontal="center"/>
    </xf>
  </cellXfs>
  <cellStyles count="2">
    <cellStyle name="Обычный" xfId="0" builtinId="0"/>
    <cellStyle name="Процентный" xfId="1" builtinId="5"/>
  </cellStyles>
  <dxfs count="183">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CCFF99"/>
      <color rgb="FF99FF99"/>
      <color rgb="FF99FF66"/>
      <color rgb="FFCCFF33"/>
      <color rgb="FFCCFF66"/>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chemeClr val="accent5">
                    <a:lumMod val="60000"/>
                    <a:lumOff val="40000"/>
                  </a:schemeClr>
                </a:gs>
                <a:gs pos="39999">
                  <a:srgbClr val="85C2FF"/>
                </a:gs>
                <a:gs pos="70000">
                  <a:srgbClr val="C4D6EB"/>
                </a:gs>
                <a:gs pos="100000">
                  <a:srgbClr val="FFEBFA"/>
                </a:gs>
              </a:gsLst>
              <a:lin ang="16200000" scaled="1"/>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группе'!$G$44:$G$46</c:f>
              <c:numCache>
                <c:formatCode>0%</c:formatCode>
                <c:ptCount val="3"/>
                <c:pt idx="0">
                  <c:v>0</c:v>
                </c:pt>
                <c:pt idx="1">
                  <c:v>0</c:v>
                </c:pt>
                <c:pt idx="2">
                  <c:v>0</c:v>
                </c:pt>
              </c:numCache>
            </c:numRef>
          </c:val>
        </c:ser>
        <c:shape val="cone"/>
        <c:axId val="82933632"/>
        <c:axId val="82935168"/>
        <c:axId val="0"/>
      </c:bar3DChart>
      <c:catAx>
        <c:axId val="82933632"/>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82935168"/>
        <c:crosses val="autoZero"/>
        <c:auto val="1"/>
        <c:lblAlgn val="ctr"/>
        <c:lblOffset val="100"/>
      </c:catAx>
      <c:valAx>
        <c:axId val="82935168"/>
        <c:scaling>
          <c:orientation val="minMax"/>
        </c:scaling>
        <c:delete val="1"/>
        <c:axPos val="l"/>
        <c:numFmt formatCode="0%" sourceLinked="0"/>
        <c:tickLblPos val="none"/>
        <c:crossAx val="82933632"/>
        <c:crosses val="autoZero"/>
        <c:crossBetween val="between"/>
      </c:valAx>
    </c:plotArea>
    <c:plotVisOnly val="1"/>
    <c:dispBlanksAs val="gap"/>
  </c:chart>
  <c:printSettings>
    <c:headerFooter/>
    <c:pageMargins b="0.750000000000006" l="0.70000000000000062" r="0.70000000000000062" t="0.750000000000006"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ориентиры_сводная'!$CS$43:$CS$45</c:f>
              <c:numCache>
                <c:formatCode>0%</c:formatCode>
                <c:ptCount val="3"/>
                <c:pt idx="0">
                  <c:v>0</c:v>
                </c:pt>
                <c:pt idx="1">
                  <c:v>0</c:v>
                </c:pt>
                <c:pt idx="2">
                  <c:v>0</c:v>
                </c:pt>
              </c:numCache>
            </c:numRef>
          </c:val>
        </c:ser>
        <c:shape val="pyramid"/>
        <c:axId val="85776256"/>
        <c:axId val="85777792"/>
        <c:axId val="0"/>
      </c:bar3DChart>
      <c:catAx>
        <c:axId val="85776256"/>
        <c:scaling>
          <c:orientation val="minMax"/>
        </c:scaling>
        <c:axPos val="b"/>
        <c:tickLblPos val="nextTo"/>
        <c:txPr>
          <a:bodyPr/>
          <a:lstStyle/>
          <a:p>
            <a:pPr>
              <a:defRPr>
                <a:latin typeface="Times New Roman" pitchFamily="18" charset="0"/>
                <a:cs typeface="Times New Roman" pitchFamily="18" charset="0"/>
              </a:defRPr>
            </a:pPr>
            <a:endParaRPr lang="ru-RU"/>
          </a:p>
        </c:txPr>
        <c:crossAx val="85777792"/>
        <c:crosses val="autoZero"/>
        <c:auto val="1"/>
        <c:lblAlgn val="ctr"/>
        <c:lblOffset val="100"/>
      </c:catAx>
      <c:valAx>
        <c:axId val="85777792"/>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85776256"/>
        <c:crosses val="autoZero"/>
        <c:crossBetween val="between"/>
      </c:valAx>
    </c:plotArea>
    <c:plotVisOnly val="1"/>
    <c:dispBlanksAs val="gap"/>
  </c:chart>
  <c:printSettings>
    <c:headerFooter/>
    <c:pageMargins b="0.75000000000000488" l="0.70000000000000062" r="0.70000000000000062" t="0.75000000000000488"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70C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ориентиры_сводная'!$DP$43:$DP$45</c:f>
              <c:numCache>
                <c:formatCode>0%</c:formatCode>
                <c:ptCount val="3"/>
                <c:pt idx="0">
                  <c:v>0</c:v>
                </c:pt>
                <c:pt idx="1">
                  <c:v>0</c:v>
                </c:pt>
                <c:pt idx="2">
                  <c:v>0</c:v>
                </c:pt>
              </c:numCache>
            </c:numRef>
          </c:val>
        </c:ser>
        <c:shape val="pyramid"/>
        <c:axId val="101993088"/>
        <c:axId val="102003072"/>
        <c:axId val="0"/>
      </c:bar3DChart>
      <c:catAx>
        <c:axId val="101993088"/>
        <c:scaling>
          <c:orientation val="minMax"/>
        </c:scaling>
        <c:axPos val="b"/>
        <c:tickLblPos val="nextTo"/>
        <c:txPr>
          <a:bodyPr/>
          <a:lstStyle/>
          <a:p>
            <a:pPr>
              <a:defRPr>
                <a:latin typeface="Times New Roman" pitchFamily="18" charset="0"/>
                <a:cs typeface="Times New Roman" pitchFamily="18" charset="0"/>
              </a:defRPr>
            </a:pPr>
            <a:endParaRPr lang="ru-RU"/>
          </a:p>
        </c:txPr>
        <c:crossAx val="102003072"/>
        <c:crosses val="autoZero"/>
        <c:auto val="1"/>
        <c:lblAlgn val="ctr"/>
        <c:lblOffset val="100"/>
      </c:catAx>
      <c:valAx>
        <c:axId val="102003072"/>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101993088"/>
        <c:crosses val="autoZero"/>
        <c:crossBetween val="between"/>
      </c:valAx>
    </c:plotArea>
    <c:plotVisOnly val="1"/>
    <c:dispBlanksAs val="gap"/>
  </c:chart>
  <c:printSettings>
    <c:headerFooter/>
    <c:pageMargins b="0.75000000000000488" l="0.70000000000000062" r="0.70000000000000062" t="0.75000000000000488"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ориентиры_сводная'!$FS$43:$FS$45</c:f>
              <c:numCache>
                <c:formatCode>0%</c:formatCode>
                <c:ptCount val="3"/>
                <c:pt idx="0">
                  <c:v>0</c:v>
                </c:pt>
                <c:pt idx="1">
                  <c:v>0</c:v>
                </c:pt>
                <c:pt idx="2">
                  <c:v>0</c:v>
                </c:pt>
              </c:numCache>
            </c:numRef>
          </c:val>
        </c:ser>
        <c:shape val="pyramid"/>
        <c:axId val="102030720"/>
        <c:axId val="102036608"/>
        <c:axId val="0"/>
      </c:bar3DChart>
      <c:catAx>
        <c:axId val="102030720"/>
        <c:scaling>
          <c:orientation val="minMax"/>
        </c:scaling>
        <c:axPos val="b"/>
        <c:tickLblPos val="nextTo"/>
        <c:txPr>
          <a:bodyPr/>
          <a:lstStyle/>
          <a:p>
            <a:pPr>
              <a:defRPr>
                <a:latin typeface="Times New Roman" pitchFamily="18" charset="0"/>
                <a:cs typeface="Times New Roman" pitchFamily="18" charset="0"/>
              </a:defRPr>
            </a:pPr>
            <a:endParaRPr lang="ru-RU"/>
          </a:p>
        </c:txPr>
        <c:crossAx val="102036608"/>
        <c:crosses val="autoZero"/>
        <c:auto val="1"/>
        <c:lblAlgn val="ctr"/>
        <c:lblOffset val="100"/>
      </c:catAx>
      <c:valAx>
        <c:axId val="102036608"/>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102030720"/>
        <c:crosses val="autoZero"/>
        <c:crossBetween val="between"/>
      </c:valAx>
    </c:plotArea>
    <c:plotVisOnly val="1"/>
    <c:dispBlanksAs val="gap"/>
  </c:chart>
  <c:printSettings>
    <c:headerFooter/>
    <c:pageMargins b="0.75000000000000488" l="0.70000000000000062" r="0.70000000000000062" t="0.7500000000000048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rgbClr val="FFEFD1"/>
                </a:gs>
                <a:gs pos="64999">
                  <a:srgbClr val="F0EBD5"/>
                </a:gs>
                <a:gs pos="100000">
                  <a:srgbClr val="D1C39F"/>
                </a:gs>
              </a:gsLst>
              <a:lin ang="16200000" scaled="0"/>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группе'!$M$44:$M$46</c:f>
              <c:numCache>
                <c:formatCode>0%</c:formatCode>
                <c:ptCount val="3"/>
                <c:pt idx="0">
                  <c:v>0</c:v>
                </c:pt>
                <c:pt idx="1">
                  <c:v>0</c:v>
                </c:pt>
                <c:pt idx="2">
                  <c:v>0</c:v>
                </c:pt>
              </c:numCache>
            </c:numRef>
          </c:val>
        </c:ser>
        <c:shape val="cone"/>
        <c:axId val="80861824"/>
        <c:axId val="82945920"/>
        <c:axId val="0"/>
      </c:bar3DChart>
      <c:catAx>
        <c:axId val="80861824"/>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82945920"/>
        <c:crosses val="autoZero"/>
        <c:auto val="1"/>
        <c:lblAlgn val="ctr"/>
        <c:lblOffset val="100"/>
      </c:catAx>
      <c:valAx>
        <c:axId val="82945920"/>
        <c:scaling>
          <c:orientation val="minMax"/>
        </c:scaling>
        <c:delete val="1"/>
        <c:axPos val="l"/>
        <c:numFmt formatCode="0%" sourceLinked="0"/>
        <c:tickLblPos val="none"/>
        <c:crossAx val="80861824"/>
        <c:crosses val="autoZero"/>
        <c:crossBetween val="between"/>
      </c:valAx>
    </c:plotArea>
    <c:plotVisOnly val="1"/>
    <c:dispBlanksAs val="gap"/>
  </c:chart>
  <c:printSettings>
    <c:headerFooter/>
    <c:pageMargins b="0.750000000000006" l="0.70000000000000062" r="0.70000000000000062" t="0.750000000000006"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rgbClr val="DDEBCF"/>
                </a:gs>
                <a:gs pos="50000">
                  <a:srgbClr val="9CB86E"/>
                </a:gs>
                <a:gs pos="100000">
                  <a:srgbClr val="156B13"/>
                </a:gs>
              </a:gsLst>
              <a:lin ang="16200000" scaled="0"/>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группе'!$Q$44:$Q$46</c:f>
              <c:numCache>
                <c:formatCode>0%</c:formatCode>
                <c:ptCount val="3"/>
                <c:pt idx="0">
                  <c:v>0</c:v>
                </c:pt>
                <c:pt idx="1">
                  <c:v>0</c:v>
                </c:pt>
                <c:pt idx="2">
                  <c:v>0</c:v>
                </c:pt>
              </c:numCache>
            </c:numRef>
          </c:val>
        </c:ser>
        <c:shape val="cone"/>
        <c:axId val="80856576"/>
        <c:axId val="84461440"/>
        <c:axId val="0"/>
      </c:bar3DChart>
      <c:catAx>
        <c:axId val="80856576"/>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84461440"/>
        <c:crosses val="autoZero"/>
        <c:auto val="1"/>
        <c:lblAlgn val="ctr"/>
        <c:lblOffset val="100"/>
      </c:catAx>
      <c:valAx>
        <c:axId val="84461440"/>
        <c:scaling>
          <c:orientation val="minMax"/>
        </c:scaling>
        <c:delete val="1"/>
        <c:axPos val="l"/>
        <c:numFmt formatCode="General" sourceLinked="0"/>
        <c:tickLblPos val="none"/>
        <c:crossAx val="80856576"/>
        <c:crosses val="autoZero"/>
        <c:crossBetween val="between"/>
      </c:valAx>
    </c:plotArea>
    <c:plotVisOnly val="1"/>
    <c:dispBlanksAs val="gap"/>
  </c:chart>
  <c:printSettings>
    <c:headerFooter/>
    <c:pageMargins b="0.750000000000006" l="0.70000000000000062" r="0.70000000000000062" t="0.750000000000006"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rgbClr val="FBEAC7"/>
                </a:gs>
                <a:gs pos="17999">
                  <a:srgbClr val="FEE7F2"/>
                </a:gs>
                <a:gs pos="36000">
                  <a:srgbClr val="FAC77D"/>
                </a:gs>
                <a:gs pos="61000">
                  <a:srgbClr val="FBA97D"/>
                </a:gs>
                <a:gs pos="82001">
                  <a:srgbClr val="FBD49C"/>
                </a:gs>
                <a:gs pos="100000">
                  <a:srgbClr val="FEE7F2"/>
                </a:gs>
              </a:gsLst>
              <a:lin ang="16200000" scaled="0"/>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группе'!$T$44:$T$46</c:f>
              <c:numCache>
                <c:formatCode>0%</c:formatCode>
                <c:ptCount val="3"/>
                <c:pt idx="0">
                  <c:v>0</c:v>
                </c:pt>
                <c:pt idx="1">
                  <c:v>0</c:v>
                </c:pt>
                <c:pt idx="2">
                  <c:v>0</c:v>
                </c:pt>
              </c:numCache>
            </c:numRef>
          </c:val>
        </c:ser>
        <c:shape val="cone"/>
        <c:axId val="82965632"/>
        <c:axId val="82967168"/>
        <c:axId val="0"/>
      </c:bar3DChart>
      <c:catAx>
        <c:axId val="82965632"/>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82967168"/>
        <c:crosses val="autoZero"/>
        <c:auto val="1"/>
        <c:lblAlgn val="ctr"/>
        <c:lblOffset val="100"/>
      </c:catAx>
      <c:valAx>
        <c:axId val="82967168"/>
        <c:scaling>
          <c:orientation val="minMax"/>
        </c:scaling>
        <c:delete val="1"/>
        <c:axPos val="l"/>
        <c:numFmt formatCode="0%" sourceLinked="0"/>
        <c:tickLblPos val="none"/>
        <c:crossAx val="82965632"/>
        <c:crosses val="autoZero"/>
        <c:crossBetween val="between"/>
      </c:valAx>
    </c:plotArea>
    <c:plotVisOnly val="1"/>
    <c:dispBlanksAs val="gap"/>
  </c:chart>
  <c:printSettings>
    <c:headerFooter/>
    <c:pageMargins b="0.750000000000006" l="0.70000000000000062" r="0.70000000000000062" t="0.750000000000006"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rgbClr val="CCCCFF"/>
                </a:gs>
                <a:gs pos="17999">
                  <a:srgbClr val="99CCFF"/>
                </a:gs>
                <a:gs pos="36000">
                  <a:srgbClr val="9966FF"/>
                </a:gs>
                <a:gs pos="61000">
                  <a:srgbClr val="CC99FF"/>
                </a:gs>
                <a:gs pos="82001">
                  <a:srgbClr val="99CCFF"/>
                </a:gs>
                <a:gs pos="100000">
                  <a:srgbClr val="CCCCFF"/>
                </a:gs>
              </a:gsLst>
              <a:lin ang="16200000" scaled="0"/>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группе'!$W$44:$W$46</c:f>
              <c:numCache>
                <c:formatCode>0%</c:formatCode>
                <c:ptCount val="3"/>
                <c:pt idx="0">
                  <c:v>0</c:v>
                </c:pt>
                <c:pt idx="1">
                  <c:v>0</c:v>
                </c:pt>
                <c:pt idx="2">
                  <c:v>0</c:v>
                </c:pt>
              </c:numCache>
            </c:numRef>
          </c:val>
        </c:ser>
        <c:shape val="cone"/>
        <c:axId val="84465536"/>
        <c:axId val="84467072"/>
        <c:axId val="0"/>
      </c:bar3DChart>
      <c:catAx>
        <c:axId val="84465536"/>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84467072"/>
        <c:crosses val="autoZero"/>
        <c:auto val="1"/>
        <c:lblAlgn val="ctr"/>
        <c:lblOffset val="100"/>
      </c:catAx>
      <c:valAx>
        <c:axId val="84467072"/>
        <c:scaling>
          <c:orientation val="minMax"/>
        </c:scaling>
        <c:delete val="1"/>
        <c:axPos val="l"/>
        <c:numFmt formatCode="0%" sourceLinked="0"/>
        <c:tickLblPos val="none"/>
        <c:crossAx val="84465536"/>
        <c:crosses val="autoZero"/>
        <c:crossBetween val="between"/>
      </c:valAx>
    </c:plotArea>
    <c:plotVisOnly val="1"/>
    <c:dispBlanksAs val="gap"/>
  </c:chart>
  <c:printSettings>
    <c:headerFooter/>
    <c:pageMargins b="0.750000000000006" l="0.70000000000000062" r="0.70000000000000062" t="0.750000000000006"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ориентиры_сводная'!$AI$43:$AI$45</c:f>
              <c:numCache>
                <c:formatCode>0%</c:formatCode>
                <c:ptCount val="3"/>
                <c:pt idx="0">
                  <c:v>0</c:v>
                </c:pt>
                <c:pt idx="1">
                  <c:v>0</c:v>
                </c:pt>
                <c:pt idx="2">
                  <c:v>0</c:v>
                </c:pt>
              </c:numCache>
            </c:numRef>
          </c:val>
        </c:ser>
        <c:shape val="pyramid"/>
        <c:axId val="101858304"/>
        <c:axId val="101929728"/>
        <c:axId val="0"/>
      </c:bar3DChart>
      <c:catAx>
        <c:axId val="101858304"/>
        <c:scaling>
          <c:orientation val="minMax"/>
        </c:scaling>
        <c:axPos val="b"/>
        <c:tickLblPos val="nextTo"/>
        <c:txPr>
          <a:bodyPr/>
          <a:lstStyle/>
          <a:p>
            <a:pPr>
              <a:defRPr>
                <a:latin typeface="Times New Roman" pitchFamily="18" charset="0"/>
                <a:cs typeface="Times New Roman" pitchFamily="18" charset="0"/>
              </a:defRPr>
            </a:pPr>
            <a:endParaRPr lang="ru-RU"/>
          </a:p>
        </c:txPr>
        <c:crossAx val="101929728"/>
        <c:crosses val="autoZero"/>
        <c:auto val="1"/>
        <c:lblAlgn val="ctr"/>
        <c:lblOffset val="100"/>
      </c:catAx>
      <c:valAx>
        <c:axId val="101929728"/>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101858304"/>
        <c:crosses val="autoZero"/>
        <c:crossBetween val="between"/>
      </c:valAx>
    </c:plotArea>
    <c:plotVisOnly val="1"/>
    <c:dispBlanksAs val="gap"/>
  </c:chart>
  <c:printSettings>
    <c:headerFooter/>
    <c:pageMargins b="0.75000000000000488" l="0.70000000000000062" r="0.70000000000000062" t="0.75000000000000488"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C00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ориентиры_сводная'!$AZ$43:$AZ$45</c:f>
              <c:numCache>
                <c:formatCode>0%</c:formatCode>
                <c:ptCount val="3"/>
                <c:pt idx="0">
                  <c:v>0</c:v>
                </c:pt>
                <c:pt idx="1">
                  <c:v>0</c:v>
                </c:pt>
                <c:pt idx="2">
                  <c:v>0</c:v>
                </c:pt>
              </c:numCache>
            </c:numRef>
          </c:val>
        </c:ser>
        <c:shape val="pyramid"/>
        <c:axId val="101936512"/>
        <c:axId val="101950592"/>
        <c:axId val="0"/>
      </c:bar3DChart>
      <c:catAx>
        <c:axId val="101936512"/>
        <c:scaling>
          <c:orientation val="minMax"/>
        </c:scaling>
        <c:axPos val="b"/>
        <c:tickLblPos val="nextTo"/>
        <c:txPr>
          <a:bodyPr/>
          <a:lstStyle/>
          <a:p>
            <a:pPr>
              <a:defRPr>
                <a:latin typeface="Times New Roman" pitchFamily="18" charset="0"/>
                <a:cs typeface="Times New Roman" pitchFamily="18" charset="0"/>
              </a:defRPr>
            </a:pPr>
            <a:endParaRPr lang="ru-RU"/>
          </a:p>
        </c:txPr>
        <c:crossAx val="101950592"/>
        <c:crosses val="autoZero"/>
        <c:auto val="1"/>
        <c:lblAlgn val="ctr"/>
        <c:lblOffset val="100"/>
      </c:catAx>
      <c:valAx>
        <c:axId val="101950592"/>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101936512"/>
        <c:crosses val="autoZero"/>
        <c:crossBetween val="between"/>
      </c:valAx>
    </c:plotArea>
    <c:plotVisOnly val="1"/>
    <c:dispBlanksAs val="gap"/>
  </c:chart>
  <c:printSettings>
    <c:headerFooter/>
    <c:pageMargins b="0.75000000000000488" l="0.70000000000000062" r="0.70000000000000062" t="0.75000000000000488"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ориентиры_сводная'!$BJ$43:$BJ$45</c:f>
              <c:numCache>
                <c:formatCode>0%</c:formatCode>
                <c:ptCount val="3"/>
                <c:pt idx="0">
                  <c:v>0</c:v>
                </c:pt>
                <c:pt idx="1">
                  <c:v>0</c:v>
                </c:pt>
                <c:pt idx="2">
                  <c:v>0</c:v>
                </c:pt>
              </c:numCache>
            </c:numRef>
          </c:val>
        </c:ser>
        <c:shape val="pyramid"/>
        <c:axId val="85721472"/>
        <c:axId val="85723008"/>
        <c:axId val="0"/>
      </c:bar3DChart>
      <c:catAx>
        <c:axId val="85721472"/>
        <c:scaling>
          <c:orientation val="minMax"/>
        </c:scaling>
        <c:axPos val="b"/>
        <c:tickLblPos val="nextTo"/>
        <c:txPr>
          <a:bodyPr/>
          <a:lstStyle/>
          <a:p>
            <a:pPr>
              <a:defRPr>
                <a:latin typeface="Times New Roman" pitchFamily="18" charset="0"/>
                <a:cs typeface="Times New Roman" pitchFamily="18" charset="0"/>
              </a:defRPr>
            </a:pPr>
            <a:endParaRPr lang="ru-RU"/>
          </a:p>
        </c:txPr>
        <c:crossAx val="85723008"/>
        <c:crosses val="autoZero"/>
        <c:auto val="1"/>
        <c:lblAlgn val="ctr"/>
        <c:lblOffset val="100"/>
      </c:catAx>
      <c:valAx>
        <c:axId val="85723008"/>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85721472"/>
        <c:crosses val="autoZero"/>
        <c:crossBetween val="between"/>
      </c:valAx>
    </c:plotArea>
    <c:plotVisOnly val="1"/>
    <c:dispBlanksAs val="gap"/>
  </c:chart>
  <c:printSettings>
    <c:headerFooter/>
    <c:pageMargins b="0.75000000000000488" l="0.70000000000000062" r="0.70000000000000062" t="0.75000000000000488"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ориентиры_сводная'!$BY$43:$BY$45</c:f>
              <c:numCache>
                <c:formatCode>0%</c:formatCode>
                <c:ptCount val="3"/>
                <c:pt idx="0">
                  <c:v>0</c:v>
                </c:pt>
                <c:pt idx="1">
                  <c:v>0</c:v>
                </c:pt>
                <c:pt idx="2">
                  <c:v>0</c:v>
                </c:pt>
              </c:numCache>
            </c:numRef>
          </c:val>
        </c:ser>
        <c:shape val="pyramid"/>
        <c:axId val="85755008"/>
        <c:axId val="85756544"/>
        <c:axId val="0"/>
      </c:bar3DChart>
      <c:catAx>
        <c:axId val="85755008"/>
        <c:scaling>
          <c:orientation val="minMax"/>
        </c:scaling>
        <c:axPos val="b"/>
        <c:tickLblPos val="nextTo"/>
        <c:txPr>
          <a:bodyPr/>
          <a:lstStyle/>
          <a:p>
            <a:pPr>
              <a:defRPr>
                <a:latin typeface="Times New Roman" pitchFamily="18" charset="0"/>
                <a:cs typeface="Times New Roman" pitchFamily="18" charset="0"/>
              </a:defRPr>
            </a:pPr>
            <a:endParaRPr lang="ru-RU"/>
          </a:p>
        </c:txPr>
        <c:crossAx val="85756544"/>
        <c:crosses val="autoZero"/>
        <c:auto val="1"/>
        <c:lblAlgn val="ctr"/>
        <c:lblOffset val="100"/>
      </c:catAx>
      <c:valAx>
        <c:axId val="85756544"/>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85755008"/>
        <c:crosses val="autoZero"/>
        <c:crossBetween val="between"/>
      </c:valAx>
    </c:plotArea>
    <c:plotVisOnly val="1"/>
    <c:dispBlanksAs val="gap"/>
  </c:chart>
  <c:printSettings>
    <c:headerFooter/>
    <c:pageMargins b="0.75000000000000488" l="0.70000000000000062" r="0.70000000000000062" t="0.75000000000000488"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8.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3</xdr:col>
      <xdr:colOff>52387</xdr:colOff>
      <xdr:row>46</xdr:row>
      <xdr:rowOff>95250</xdr:rowOff>
    </xdr:from>
    <xdr:to>
      <xdr:col>7</xdr:col>
      <xdr:colOff>0</xdr:colOff>
      <xdr:row>61</xdr:row>
      <xdr:rowOff>57150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19050</xdr:colOff>
      <xdr:row>46</xdr:row>
      <xdr:rowOff>114300</xdr:rowOff>
    </xdr:from>
    <xdr:to>
      <xdr:col>13</xdr:col>
      <xdr:colOff>0</xdr:colOff>
      <xdr:row>61</xdr:row>
      <xdr:rowOff>57150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28575</xdr:colOff>
      <xdr:row>46</xdr:row>
      <xdr:rowOff>114299</xdr:rowOff>
    </xdr:from>
    <xdr:to>
      <xdr:col>16</xdr:col>
      <xdr:colOff>600075</xdr:colOff>
      <xdr:row>61</xdr:row>
      <xdr:rowOff>66674</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657226</xdr:colOff>
      <xdr:row>46</xdr:row>
      <xdr:rowOff>114300</xdr:rowOff>
    </xdr:from>
    <xdr:to>
      <xdr:col>20</xdr:col>
      <xdr:colOff>85726</xdr:colOff>
      <xdr:row>61</xdr:row>
      <xdr:rowOff>57150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142875</xdr:colOff>
      <xdr:row>46</xdr:row>
      <xdr:rowOff>123825</xdr:rowOff>
    </xdr:from>
    <xdr:to>
      <xdr:col>23</xdr:col>
      <xdr:colOff>552450</xdr:colOff>
      <xdr:row>61</xdr:row>
      <xdr:rowOff>47625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20</xdr:col>
      <xdr:colOff>752475</xdr:colOff>
      <xdr:row>47</xdr:row>
      <xdr:rowOff>66675</xdr:rowOff>
    </xdr:from>
    <xdr:to>
      <xdr:col>22</xdr:col>
      <xdr:colOff>1143000</xdr:colOff>
      <xdr:row>48</xdr:row>
      <xdr:rowOff>66675</xdr:rowOff>
    </xdr:to>
    <xdr:sp macro="" textlink="">
      <xdr:nvSpPr>
        <xdr:cNvPr id="7" name="TextBox 6"/>
        <xdr:cNvSpPr txBox="1"/>
      </xdr:nvSpPr>
      <xdr:spPr>
        <a:xfrm>
          <a:off x="20393025" y="10372725"/>
          <a:ext cx="2790825"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u-RU" sz="1100" b="1">
              <a:latin typeface="Times New Roman" pitchFamily="18" charset="0"/>
              <a:cs typeface="Times New Roman" pitchFamily="18" charset="0"/>
            </a:rPr>
            <a:t>Физическое развитие</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0.08397</cdr:x>
      <cdr:y>0.02815</cdr:y>
    </cdr:from>
    <cdr:to>
      <cdr:x>0.93428</cdr:x>
      <cdr:y>0.10811</cdr:y>
    </cdr:to>
    <cdr:sp macro="" textlink="">
      <cdr:nvSpPr>
        <cdr:cNvPr id="2" name="TextBox 6"/>
        <cdr:cNvSpPr txBox="1"/>
      </cdr:nvSpPr>
      <cdr:spPr>
        <a:xfrm xmlns:a="http://schemas.openxmlformats.org/drawingml/2006/main">
          <a:off x="365125" y="79374"/>
          <a:ext cx="3697288" cy="225425"/>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Социально-коммуникативное  развитие</a:t>
          </a:r>
        </a:p>
      </cdr:txBody>
    </cdr:sp>
  </cdr:relSizeAnchor>
</c:userShapes>
</file>

<file path=xl/drawings/drawing3.xml><?xml version="1.0" encoding="utf-8"?>
<c:userShapes xmlns:c="http://schemas.openxmlformats.org/drawingml/2006/chart">
  <cdr:relSizeAnchor xmlns:cdr="http://schemas.openxmlformats.org/drawingml/2006/chartDrawing">
    <cdr:from>
      <cdr:x>0.01279</cdr:x>
      <cdr:y>0.01814</cdr:y>
    </cdr:from>
    <cdr:to>
      <cdr:x>0.94365</cdr:x>
      <cdr:y>0.09864</cdr:y>
    </cdr:to>
    <cdr:sp macro="" textlink="">
      <cdr:nvSpPr>
        <cdr:cNvPr id="2" name="TextBox 6"/>
        <cdr:cNvSpPr txBox="1"/>
      </cdr:nvSpPr>
      <cdr:spPr>
        <a:xfrm xmlns:a="http://schemas.openxmlformats.org/drawingml/2006/main">
          <a:off x="50800" y="50800"/>
          <a:ext cx="3697288" cy="225425"/>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Познавательное  развитие</a:t>
          </a:r>
        </a:p>
      </cdr:txBody>
    </cdr:sp>
  </cdr:relSizeAnchor>
</c:userShapes>
</file>

<file path=xl/drawings/drawing4.xml><?xml version="1.0" encoding="utf-8"?>
<c:userShapes xmlns:c="http://schemas.openxmlformats.org/drawingml/2006/chart">
  <cdr:relSizeAnchor xmlns:cdr="http://schemas.openxmlformats.org/drawingml/2006/chartDrawing">
    <cdr:from>
      <cdr:x>0.08239</cdr:x>
      <cdr:y>0.01814</cdr:y>
    </cdr:from>
    <cdr:to>
      <cdr:x>0.96259</cdr:x>
      <cdr:y>0.09864</cdr:y>
    </cdr:to>
    <cdr:sp macro="" textlink="">
      <cdr:nvSpPr>
        <cdr:cNvPr id="2" name="TextBox 6"/>
        <cdr:cNvSpPr txBox="1"/>
      </cdr:nvSpPr>
      <cdr:spPr>
        <a:xfrm xmlns:a="http://schemas.openxmlformats.org/drawingml/2006/main">
          <a:off x="346075" y="50800"/>
          <a:ext cx="3697288" cy="225425"/>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Художественно-эстетическое  развитие</a:t>
          </a:r>
        </a:p>
      </cdr:txBody>
    </cdr:sp>
  </cdr:relSizeAnchor>
</c:userShapes>
</file>

<file path=xl/drawings/drawing5.xml><?xml version="1.0" encoding="utf-8"?>
<c:userShapes xmlns:c="http://schemas.openxmlformats.org/drawingml/2006/chart">
  <cdr:relSizeAnchor xmlns:cdr="http://schemas.openxmlformats.org/drawingml/2006/chartDrawing">
    <cdr:from>
      <cdr:x>0.1723</cdr:x>
      <cdr:y>0.03213</cdr:y>
    </cdr:from>
    <cdr:to>
      <cdr:x>0.88003</cdr:x>
      <cdr:y>0.10157</cdr:y>
    </cdr:to>
    <cdr:sp macro="" textlink="">
      <cdr:nvSpPr>
        <cdr:cNvPr id="2" name="TextBox 6"/>
        <cdr:cNvSpPr txBox="1"/>
      </cdr:nvSpPr>
      <cdr:spPr>
        <a:xfrm xmlns:a="http://schemas.openxmlformats.org/drawingml/2006/main">
          <a:off x="679453" y="89962"/>
          <a:ext cx="2790827" cy="194457"/>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Речевое развитие</a:t>
          </a:r>
        </a:p>
      </cdr:txBody>
    </cdr:sp>
  </cdr:relSizeAnchor>
</c:userShapes>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2276475</xdr:colOff>
      <xdr:row>1</xdr:row>
      <xdr:rowOff>0</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28575"/>
          <a:ext cx="16202025" cy="0"/>
        </a:xfrm>
        <a:prstGeom prst="rect">
          <a:avLst/>
        </a:prstGeom>
        <a:noFill/>
        <a:ln w="9525">
          <a:noFill/>
          <a:miter lim="800000"/>
          <a:headEnd/>
          <a:tailEnd/>
        </a:ln>
      </xdr:spPr>
    </xdr:pic>
    <xdr:clientData/>
  </xdr:twoCellAnchor>
  <xdr:twoCellAnchor editAs="oneCell">
    <xdr:from>
      <xdr:col>0</xdr:col>
      <xdr:colOff>462644</xdr:colOff>
      <xdr:row>0</xdr:row>
      <xdr:rowOff>122465</xdr:rowOff>
    </xdr:from>
    <xdr:to>
      <xdr:col>1</xdr:col>
      <xdr:colOff>1891393</xdr:colOff>
      <xdr:row>4</xdr:row>
      <xdr:rowOff>210495</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 xmlns:a14="http://schemas.microsoft.com/office/drawing/2010/main" val="0"/>
            </a:ext>
          </a:extLst>
        </a:blip>
        <a:stretch>
          <a:fillRect/>
        </a:stretch>
      </xdr:blipFill>
      <xdr:spPr>
        <a:xfrm>
          <a:off x="462644" y="122465"/>
          <a:ext cx="2000249" cy="214270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34</xdr:col>
      <xdr:colOff>19049</xdr:colOff>
      <xdr:row>45</xdr:row>
      <xdr:rowOff>180975</xdr:rowOff>
    </xdr:from>
    <xdr:to>
      <xdr:col>34</xdr:col>
      <xdr:colOff>4010024</xdr:colOff>
      <xdr:row>61</xdr:row>
      <xdr:rowOff>9525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35</xdr:col>
      <xdr:colOff>0</xdr:colOff>
      <xdr:row>46</xdr:row>
      <xdr:rowOff>0</xdr:rowOff>
    </xdr:from>
    <xdr:to>
      <xdr:col>51</xdr:col>
      <xdr:colOff>4248150</xdr:colOff>
      <xdr:row>61</xdr:row>
      <xdr:rowOff>0</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61</xdr:col>
      <xdr:colOff>14288</xdr:colOff>
      <xdr:row>46</xdr:row>
      <xdr:rowOff>180975</xdr:rowOff>
    </xdr:from>
    <xdr:to>
      <xdr:col>61</xdr:col>
      <xdr:colOff>3781426</xdr:colOff>
      <xdr:row>60</xdr:row>
      <xdr:rowOff>180974</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76</xdr:col>
      <xdr:colOff>14287</xdr:colOff>
      <xdr:row>47</xdr:row>
      <xdr:rowOff>0</xdr:rowOff>
    </xdr:from>
    <xdr:to>
      <xdr:col>76</xdr:col>
      <xdr:colOff>4038600</xdr:colOff>
      <xdr:row>61</xdr:row>
      <xdr:rowOff>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96</xdr:col>
      <xdr:colOff>33338</xdr:colOff>
      <xdr:row>46</xdr:row>
      <xdr:rowOff>180975</xdr:rowOff>
    </xdr:from>
    <xdr:to>
      <xdr:col>97</xdr:col>
      <xdr:colOff>0</xdr:colOff>
      <xdr:row>61</xdr:row>
      <xdr:rowOff>9524</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119</xdr:col>
      <xdr:colOff>100012</xdr:colOff>
      <xdr:row>47</xdr:row>
      <xdr:rowOff>0</xdr:rowOff>
    </xdr:from>
    <xdr:to>
      <xdr:col>119</xdr:col>
      <xdr:colOff>4238625</xdr:colOff>
      <xdr:row>61</xdr:row>
      <xdr:rowOff>0</xdr:rowOff>
    </xdr:to>
    <xdr:graphicFrame macro="">
      <xdr:nvGraphicFramePr>
        <xdr:cNvPr id="7" name="Диаграмма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174</xdr:col>
      <xdr:colOff>138112</xdr:colOff>
      <xdr:row>47</xdr:row>
      <xdr:rowOff>0</xdr:rowOff>
    </xdr:from>
    <xdr:to>
      <xdr:col>174</xdr:col>
      <xdr:colOff>4710112</xdr:colOff>
      <xdr:row>61</xdr:row>
      <xdr:rowOff>9525</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4319</xdr:colOff>
      <xdr:row>2</xdr:row>
      <xdr:rowOff>114299</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 xmlns:a14="http://schemas.microsoft.com/office/drawing/2010/main" val="0"/>
            </a:ext>
          </a:extLst>
        </a:blip>
        <a:stretch>
          <a:fillRect/>
        </a:stretch>
      </xdr:blipFill>
      <xdr:spPr>
        <a:xfrm>
          <a:off x="0" y="0"/>
          <a:ext cx="2137919" cy="238124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Documents%20and%20Settings\&#1052;&#1077;&#1090;&#1086;&#1076;&#1080;&#1089;&#1090;\&#1056;&#1072;&#1073;&#1086;&#1095;&#1080;&#1081;%20&#1089;&#1090;&#1086;&#1083;\&#1044;&#1054;&#1059;_30\&#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Documents%20and%20Settings\&#1052;&#1077;&#1090;&#1086;&#1076;&#1080;&#1089;&#1090;\&#1056;&#1072;&#1073;&#1086;&#1095;&#1080;&#1081;%20&#1089;&#1090;&#1086;&#1083;\&#1044;&#1054;&#1059;_30\&#1042;&#1057;&#1054;&#1050;&#1054;\&#1089;&#1073;&#1086;&#1088;&#1085;&#1099;&#1081;\&#1052;&#1086;&#1085;&#1080;&#1090;&#1086;&#1088;&#1080;&#1085;&#1075;%20&#1054;&#1054;&#1055;\&#1052;&#1086;&#1085;&#1080;&#1090;&#1086;&#1088;&#1080;&#1085;&#1075;%20&#1054;&#1054;&#1055;_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efreshError="1">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2"/>
  <sheetViews>
    <sheetView topLeftCell="A19" zoomScale="70" zoomScaleNormal="70" workbookViewId="0">
      <selection activeCell="B2" sqref="B2:B31"/>
    </sheetView>
  </sheetViews>
  <sheetFormatPr defaultColWidth="9.140625" defaultRowHeight="15"/>
  <cols>
    <col min="1" max="1" width="9.140625" style="90"/>
    <col min="2" max="2" width="26" style="90" customWidth="1"/>
    <col min="3" max="3" width="9.140625" style="90"/>
    <col min="4" max="4" width="25.5703125" style="90" customWidth="1"/>
    <col min="5" max="16384" width="9.140625" style="90"/>
  </cols>
  <sheetData>
    <row r="1" spans="1:4" ht="105.75" customHeight="1">
      <c r="A1" s="226" t="s">
        <v>3</v>
      </c>
      <c r="B1" s="299" t="s">
        <v>152</v>
      </c>
      <c r="C1" s="226" t="s">
        <v>111</v>
      </c>
      <c r="D1" s="226" t="s">
        <v>168</v>
      </c>
    </row>
    <row r="2" spans="1:4" ht="15.75">
      <c r="A2" s="86">
        <v>1</v>
      </c>
      <c r="B2" s="312"/>
      <c r="C2" s="300"/>
      <c r="D2" s="227" t="s">
        <v>289</v>
      </c>
    </row>
    <row r="3" spans="1:4" ht="15.75">
      <c r="A3" s="86">
        <f t="shared" ref="A3:A11" si="0">A2+1</f>
        <v>2</v>
      </c>
      <c r="B3" s="313"/>
      <c r="C3" s="300">
        <f>C2</f>
        <v>0</v>
      </c>
      <c r="D3" s="227" t="s">
        <v>289</v>
      </c>
    </row>
    <row r="4" spans="1:4" ht="15.75">
      <c r="A4" s="86">
        <f t="shared" si="0"/>
        <v>3</v>
      </c>
      <c r="B4" s="313"/>
      <c r="C4" s="300">
        <f t="shared" ref="C4:C31" si="1">C3</f>
        <v>0</v>
      </c>
      <c r="D4" s="227" t="s">
        <v>289</v>
      </c>
    </row>
    <row r="5" spans="1:4" ht="15.75">
      <c r="A5" s="86">
        <f t="shared" si="0"/>
        <v>4</v>
      </c>
      <c r="B5" s="313"/>
      <c r="C5" s="300">
        <f t="shared" si="1"/>
        <v>0</v>
      </c>
      <c r="D5" s="227" t="s">
        <v>289</v>
      </c>
    </row>
    <row r="6" spans="1:4" ht="15.75">
      <c r="A6" s="86">
        <f t="shared" si="0"/>
        <v>5</v>
      </c>
      <c r="B6" s="313"/>
      <c r="C6" s="300">
        <f t="shared" si="1"/>
        <v>0</v>
      </c>
      <c r="D6" s="227" t="s">
        <v>289</v>
      </c>
    </row>
    <row r="7" spans="1:4" ht="15.75">
      <c r="A7" s="86">
        <f t="shared" si="0"/>
        <v>6</v>
      </c>
      <c r="B7" s="313"/>
      <c r="C7" s="300">
        <f t="shared" si="1"/>
        <v>0</v>
      </c>
      <c r="D7" s="227" t="s">
        <v>289</v>
      </c>
    </row>
    <row r="8" spans="1:4" ht="15.75">
      <c r="A8" s="86">
        <f t="shared" si="0"/>
        <v>7</v>
      </c>
      <c r="B8" s="313"/>
      <c r="C8" s="300">
        <f t="shared" si="1"/>
        <v>0</v>
      </c>
      <c r="D8" s="227" t="s">
        <v>289</v>
      </c>
    </row>
    <row r="9" spans="1:4" ht="15.75">
      <c r="A9" s="86">
        <f t="shared" si="0"/>
        <v>8</v>
      </c>
      <c r="B9" s="313"/>
      <c r="C9" s="300">
        <f t="shared" si="1"/>
        <v>0</v>
      </c>
      <c r="D9" s="227" t="s">
        <v>289</v>
      </c>
    </row>
    <row r="10" spans="1:4" ht="15.75">
      <c r="A10" s="86">
        <f t="shared" si="0"/>
        <v>9</v>
      </c>
      <c r="B10" s="313"/>
      <c r="C10" s="300">
        <f t="shared" si="1"/>
        <v>0</v>
      </c>
      <c r="D10" s="227" t="s">
        <v>289</v>
      </c>
    </row>
    <row r="11" spans="1:4" ht="15.75">
      <c r="A11" s="86">
        <f t="shared" si="0"/>
        <v>10</v>
      </c>
      <c r="B11" s="313"/>
      <c r="C11" s="300">
        <f t="shared" si="1"/>
        <v>0</v>
      </c>
      <c r="D11" s="227" t="s">
        <v>289</v>
      </c>
    </row>
    <row r="12" spans="1:4" ht="15.75">
      <c r="A12" s="86">
        <f>A11+1</f>
        <v>11</v>
      </c>
      <c r="B12" s="313"/>
      <c r="C12" s="300">
        <f t="shared" si="1"/>
        <v>0</v>
      </c>
      <c r="D12" s="227" t="s">
        <v>289</v>
      </c>
    </row>
    <row r="13" spans="1:4" ht="15.75">
      <c r="A13" s="86">
        <f t="shared" ref="A13:A31" si="2">A12+1</f>
        <v>12</v>
      </c>
      <c r="B13" s="313"/>
      <c r="C13" s="300">
        <f t="shared" si="1"/>
        <v>0</v>
      </c>
      <c r="D13" s="227" t="s">
        <v>289</v>
      </c>
    </row>
    <row r="14" spans="1:4" ht="15.75">
      <c r="A14" s="86">
        <f t="shared" si="2"/>
        <v>13</v>
      </c>
      <c r="B14" s="313"/>
      <c r="C14" s="300">
        <f t="shared" si="1"/>
        <v>0</v>
      </c>
      <c r="D14" s="227" t="s">
        <v>289</v>
      </c>
    </row>
    <row r="15" spans="1:4" ht="16.5" customHeight="1">
      <c r="A15" s="86">
        <f t="shared" si="2"/>
        <v>14</v>
      </c>
      <c r="B15" s="313"/>
      <c r="C15" s="300">
        <f t="shared" si="1"/>
        <v>0</v>
      </c>
      <c r="D15" s="227" t="s">
        <v>289</v>
      </c>
    </row>
    <row r="16" spans="1:4" ht="15.75">
      <c r="A16" s="86">
        <f t="shared" si="2"/>
        <v>15</v>
      </c>
      <c r="B16" s="313"/>
      <c r="C16" s="300">
        <f t="shared" si="1"/>
        <v>0</v>
      </c>
      <c r="D16" s="227" t="s">
        <v>289</v>
      </c>
    </row>
    <row r="17" spans="1:4" ht="15.75">
      <c r="A17" s="86">
        <f t="shared" si="2"/>
        <v>16</v>
      </c>
      <c r="B17" s="313"/>
      <c r="C17" s="300">
        <f t="shared" si="1"/>
        <v>0</v>
      </c>
      <c r="D17" s="227" t="s">
        <v>289</v>
      </c>
    </row>
    <row r="18" spans="1:4" ht="15.75">
      <c r="A18" s="86">
        <f t="shared" si="2"/>
        <v>17</v>
      </c>
      <c r="B18" s="313"/>
      <c r="C18" s="300">
        <f t="shared" si="1"/>
        <v>0</v>
      </c>
      <c r="D18" s="227" t="s">
        <v>289</v>
      </c>
    </row>
    <row r="19" spans="1:4" ht="13.5" customHeight="1">
      <c r="A19" s="86">
        <f t="shared" si="2"/>
        <v>18</v>
      </c>
      <c r="B19" s="313"/>
      <c r="C19" s="300">
        <f t="shared" si="1"/>
        <v>0</v>
      </c>
      <c r="D19" s="227" t="s">
        <v>289</v>
      </c>
    </row>
    <row r="20" spans="1:4" ht="15" customHeight="1">
      <c r="A20" s="86">
        <f t="shared" si="2"/>
        <v>19</v>
      </c>
      <c r="B20" s="317"/>
      <c r="C20" s="300">
        <f t="shared" si="1"/>
        <v>0</v>
      </c>
      <c r="D20" s="227" t="s">
        <v>289</v>
      </c>
    </row>
    <row r="21" spans="1:4" ht="15.75">
      <c r="A21" s="86">
        <f t="shared" si="2"/>
        <v>20</v>
      </c>
      <c r="B21" s="313"/>
      <c r="C21" s="300">
        <f t="shared" si="1"/>
        <v>0</v>
      </c>
      <c r="D21" s="227" t="s">
        <v>289</v>
      </c>
    </row>
    <row r="22" spans="1:4" ht="14.25" customHeight="1">
      <c r="A22" s="86">
        <f t="shared" si="2"/>
        <v>21</v>
      </c>
      <c r="B22" s="313"/>
      <c r="C22" s="300">
        <f t="shared" si="1"/>
        <v>0</v>
      </c>
      <c r="D22" s="227" t="s">
        <v>289</v>
      </c>
    </row>
    <row r="23" spans="1:4" ht="15.75">
      <c r="A23" s="86">
        <f t="shared" si="2"/>
        <v>22</v>
      </c>
      <c r="B23" s="313"/>
      <c r="C23" s="300">
        <f t="shared" si="1"/>
        <v>0</v>
      </c>
      <c r="D23" s="227" t="s">
        <v>289</v>
      </c>
    </row>
    <row r="24" spans="1:4" ht="15.75">
      <c r="A24" s="86">
        <f t="shared" si="2"/>
        <v>23</v>
      </c>
      <c r="B24" s="313"/>
      <c r="C24" s="300">
        <f t="shared" si="1"/>
        <v>0</v>
      </c>
      <c r="D24" s="227" t="s">
        <v>289</v>
      </c>
    </row>
    <row r="25" spans="1:4">
      <c r="A25" s="86">
        <f t="shared" si="2"/>
        <v>24</v>
      </c>
      <c r="B25" s="219"/>
      <c r="C25" s="300">
        <f t="shared" si="1"/>
        <v>0</v>
      </c>
      <c r="D25" s="227" t="s">
        <v>289</v>
      </c>
    </row>
    <row r="26" spans="1:4" ht="15.75">
      <c r="A26" s="86">
        <f t="shared" si="2"/>
        <v>25</v>
      </c>
      <c r="B26" s="314"/>
      <c r="C26" s="300">
        <f t="shared" si="1"/>
        <v>0</v>
      </c>
      <c r="D26" s="227" t="s">
        <v>289</v>
      </c>
    </row>
    <row r="27" spans="1:4" ht="15.75">
      <c r="A27" s="86">
        <f t="shared" si="2"/>
        <v>26</v>
      </c>
      <c r="B27" s="314"/>
      <c r="C27" s="300">
        <f t="shared" si="1"/>
        <v>0</v>
      </c>
      <c r="D27" s="227" t="s">
        <v>289</v>
      </c>
    </row>
    <row r="28" spans="1:4" ht="15.75">
      <c r="A28" s="86">
        <f t="shared" si="2"/>
        <v>27</v>
      </c>
      <c r="B28" s="314"/>
      <c r="C28" s="300">
        <f t="shared" si="1"/>
        <v>0</v>
      </c>
      <c r="D28" s="227" t="s">
        <v>289</v>
      </c>
    </row>
    <row r="29" spans="1:4" ht="14.25" customHeight="1">
      <c r="A29" s="86">
        <f t="shared" si="2"/>
        <v>28</v>
      </c>
      <c r="B29" s="314"/>
      <c r="C29" s="300">
        <f t="shared" si="1"/>
        <v>0</v>
      </c>
      <c r="D29" s="227" t="s">
        <v>289</v>
      </c>
    </row>
    <row r="30" spans="1:4" ht="15.75">
      <c r="A30" s="86">
        <f t="shared" si="2"/>
        <v>29</v>
      </c>
      <c r="B30" s="314"/>
      <c r="C30" s="300">
        <f t="shared" si="1"/>
        <v>0</v>
      </c>
      <c r="D30" s="227" t="s">
        <v>289</v>
      </c>
    </row>
    <row r="31" spans="1:4" ht="15.75">
      <c r="A31" s="86">
        <f t="shared" si="2"/>
        <v>30</v>
      </c>
      <c r="B31" s="314"/>
      <c r="C31" s="300">
        <f t="shared" si="1"/>
        <v>0</v>
      </c>
      <c r="D31" s="227" t="s">
        <v>289</v>
      </c>
    </row>
    <row r="32" spans="1:4">
      <c r="A32" s="115"/>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406" t="e">
        <f>#REF!</f>
        <v>#REF!</v>
      </c>
      <c r="B1" s="406"/>
      <c r="C1" s="406"/>
      <c r="D1" s="406"/>
      <c r="E1" s="406"/>
      <c r="F1" s="406"/>
      <c r="G1" s="406"/>
      <c r="H1" s="406"/>
      <c r="I1" s="406"/>
      <c r="J1" s="406"/>
      <c r="K1" s="406"/>
      <c r="L1" s="406"/>
      <c r="M1" s="406"/>
      <c r="N1" s="406"/>
      <c r="O1" s="406"/>
      <c r="P1" s="406"/>
      <c r="Q1" s="406"/>
      <c r="R1" s="406"/>
      <c r="S1" s="406"/>
      <c r="T1" s="406"/>
      <c r="U1" s="406"/>
      <c r="V1" s="406"/>
      <c r="W1" s="406"/>
      <c r="X1" s="406"/>
      <c r="Y1" s="406"/>
      <c r="Z1" s="406"/>
      <c r="AA1" s="406"/>
      <c r="AB1" s="406"/>
      <c r="AC1" s="406"/>
      <c r="AD1" s="406"/>
    </row>
    <row r="2" spans="1:30">
      <c r="E2" s="393" t="s">
        <v>6</v>
      </c>
      <c r="F2" s="393"/>
      <c r="G2" s="393"/>
      <c r="H2" s="393"/>
      <c r="I2" s="393"/>
      <c r="J2" s="393"/>
      <c r="K2" s="393"/>
      <c r="L2" s="393"/>
      <c r="M2" s="393"/>
      <c r="N2" s="393"/>
      <c r="O2" s="393"/>
      <c r="P2" s="393"/>
      <c r="Q2" s="393" t="s">
        <v>10</v>
      </c>
      <c r="R2" s="393"/>
      <c r="S2" s="393"/>
      <c r="T2" s="393"/>
      <c r="U2" s="393"/>
      <c r="V2" s="393"/>
      <c r="W2" s="393"/>
      <c r="X2" s="393"/>
      <c r="Y2" s="393"/>
      <c r="Z2" s="393"/>
      <c r="AA2" s="393"/>
      <c r="AB2" s="393"/>
      <c r="AC2" s="1"/>
      <c r="AD2" s="1"/>
    </row>
    <row r="3" spans="1:30">
      <c r="A3" s="1" t="str">
        <f>список!A1</f>
        <v>№</v>
      </c>
      <c r="B3" s="1" t="str">
        <f>список!B1</f>
        <v>Фамилия, имя воспитанника</v>
      </c>
      <c r="C3" s="1" t="str">
        <f>список!C1</f>
        <v xml:space="preserve">дата </v>
      </c>
      <c r="D3" s="1" t="str">
        <f>список!D1</f>
        <v>группа</v>
      </c>
      <c r="E3" s="393">
        <v>29</v>
      </c>
      <c r="F3" s="393"/>
      <c r="G3" s="393">
        <v>30</v>
      </c>
      <c r="H3" s="393"/>
      <c r="I3" s="393">
        <v>31</v>
      </c>
      <c r="J3" s="393"/>
      <c r="K3" s="393">
        <v>32</v>
      </c>
      <c r="L3" s="393"/>
      <c r="M3" s="393">
        <v>33</v>
      </c>
      <c r="N3" s="393"/>
      <c r="O3" s="407">
        <v>34</v>
      </c>
      <c r="P3" s="408"/>
      <c r="Q3" s="384">
        <v>29</v>
      </c>
      <c r="R3" s="384"/>
      <c r="S3" s="384">
        <v>30</v>
      </c>
      <c r="T3" s="384"/>
      <c r="U3" s="384">
        <v>31</v>
      </c>
      <c r="V3" s="384"/>
      <c r="W3" s="384">
        <v>32</v>
      </c>
      <c r="X3" s="384"/>
      <c r="Y3" s="384">
        <v>33</v>
      </c>
      <c r="Z3" s="384"/>
      <c r="AA3" s="385">
        <v>34</v>
      </c>
      <c r="AB3" s="386"/>
      <c r="AC3" s="1"/>
      <c r="AD3" s="1"/>
    </row>
    <row r="4" spans="1:30">
      <c r="A4" s="1">
        <f>список!A2</f>
        <v>1</v>
      </c>
      <c r="B4" s="1">
        <f>список!B2</f>
        <v>0</v>
      </c>
      <c r="C4" s="1">
        <f>список!C2</f>
        <v>0</v>
      </c>
      <c r="D4" s="13" t="str">
        <f>список!D$2</f>
        <v>подготовительная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подготовительная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подготовительная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подготовительная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подготовительная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подготовительная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подготовительная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подготовительная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подготовительная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подготовительная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подготовительная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список!A14</f>
        <v>13</v>
      </c>
      <c r="B15" s="1">
        <f>список!B14</f>
        <v>0</v>
      </c>
      <c r="C15" s="1">
        <f>список!C14</f>
        <v>0</v>
      </c>
      <c r="D15" s="13" t="str">
        <f>список!D$2</f>
        <v>подготовительная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список!A15</f>
        <v>14</v>
      </c>
      <c r="B16" s="1">
        <f>список!B15</f>
        <v>0</v>
      </c>
      <c r="C16" s="1">
        <f>список!C15</f>
        <v>0</v>
      </c>
      <c r="D16" s="13" t="str">
        <f>список!D$2</f>
        <v>подготовительная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список!A16</f>
        <v>15</v>
      </c>
      <c r="B17" s="1">
        <f>список!B16</f>
        <v>0</v>
      </c>
      <c r="C17" s="1">
        <f>список!C16</f>
        <v>0</v>
      </c>
      <c r="D17" s="13" t="str">
        <f>список!D$2</f>
        <v>подготовительная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список!A17</f>
        <v>16</v>
      </c>
      <c r="B18" s="1">
        <f>список!B17</f>
        <v>0</v>
      </c>
      <c r="C18" s="1">
        <f>список!C17</f>
        <v>0</v>
      </c>
      <c r="D18" s="13" t="str">
        <f>список!D$2</f>
        <v>подготовительная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список!A18</f>
        <v>17</v>
      </c>
      <c r="B19" s="1">
        <f>список!B18</f>
        <v>0</v>
      </c>
      <c r="C19" s="1">
        <f>список!C18</f>
        <v>0</v>
      </c>
      <c r="D19" s="13" t="str">
        <f>список!D$2</f>
        <v>подготовительная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список!A19</f>
        <v>18</v>
      </c>
      <c r="B20" s="1">
        <f>список!B19</f>
        <v>0</v>
      </c>
      <c r="C20" s="1">
        <f>список!C19</f>
        <v>0</v>
      </c>
      <c r="D20" s="13" t="str">
        <f>список!D$2</f>
        <v>подготовительная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список!A20</f>
        <v>19</v>
      </c>
      <c r="B21" s="1">
        <f>список!B20</f>
        <v>0</v>
      </c>
      <c r="C21" s="1">
        <f>список!C20</f>
        <v>0</v>
      </c>
      <c r="D21" s="13" t="str">
        <f>список!D$2</f>
        <v>подготовительная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список!A21</f>
        <v>20</v>
      </c>
      <c r="B22" s="1">
        <f>список!B21</f>
        <v>0</v>
      </c>
      <c r="C22" s="1">
        <f>список!C21</f>
        <v>0</v>
      </c>
      <c r="D22" s="13" t="str">
        <f>список!D$2</f>
        <v>подготовительная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список!A22</f>
        <v>21</v>
      </c>
      <c r="B23" s="1">
        <f>список!B22</f>
        <v>0</v>
      </c>
      <c r="C23" s="1">
        <f>список!C22</f>
        <v>0</v>
      </c>
      <c r="D23" s="13" t="str">
        <f>список!D$2</f>
        <v>подготовительная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список!A23</f>
        <v>22</v>
      </c>
      <c r="B24" s="1">
        <f>список!B23</f>
        <v>0</v>
      </c>
      <c r="C24" s="1">
        <f>список!C23</f>
        <v>0</v>
      </c>
      <c r="D24" s="13" t="str">
        <f>список!D$2</f>
        <v>подготовительная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список!A24</f>
        <v>23</v>
      </c>
      <c r="B25" s="1">
        <f>список!B24</f>
        <v>0</v>
      </c>
      <c r="C25" s="1">
        <f>список!C24</f>
        <v>0</v>
      </c>
      <c r="D25" s="13" t="str">
        <f>список!D$2</f>
        <v>подготовительная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список!A25</f>
        <v>24</v>
      </c>
      <c r="B26" s="1">
        <f>список!B25</f>
        <v>0</v>
      </c>
      <c r="C26" s="1">
        <f>список!C25</f>
        <v>0</v>
      </c>
      <c r="D26" s="13" t="str">
        <f>список!D$2</f>
        <v>подготовительная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список!A26</f>
        <v>25</v>
      </c>
      <c r="B27" s="1">
        <f>список!B26</f>
        <v>0</v>
      </c>
      <c r="C27" s="1">
        <f>список!C26</f>
        <v>0</v>
      </c>
      <c r="D27" s="13" t="str">
        <f>список!D$2</f>
        <v>подготовительная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список!A27</f>
        <v>26</v>
      </c>
      <c r="B28" s="1">
        <f>список!B27</f>
        <v>0</v>
      </c>
      <c r="C28" s="1">
        <f>список!C27</f>
        <v>0</v>
      </c>
      <c r="D28" s="13" t="str">
        <f>список!D$2</f>
        <v>подготовительная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список!A28</f>
        <v>27</v>
      </c>
      <c r="B29" s="1">
        <f>список!B28</f>
        <v>0</v>
      </c>
      <c r="C29" s="1">
        <f>список!C28</f>
        <v>0</v>
      </c>
      <c r="D29" s="13" t="str">
        <f>список!D$2</f>
        <v>подготовительная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список!A29</f>
        <v>28</v>
      </c>
      <c r="B30" s="1">
        <f>список!B29</f>
        <v>0</v>
      </c>
      <c r="C30" s="1">
        <f>список!C29</f>
        <v>0</v>
      </c>
      <c r="D30" s="13" t="str">
        <f>список!D$2</f>
        <v>подготовительная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список!A30</f>
        <v>29</v>
      </c>
      <c r="B31" s="1">
        <f>список!B30</f>
        <v>0</v>
      </c>
      <c r="C31" s="1">
        <f>список!C30</f>
        <v>0</v>
      </c>
      <c r="D31" s="13" t="str">
        <f>список!D$2</f>
        <v>подготовительная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список!A31</f>
        <v>30</v>
      </c>
      <c r="B32" s="1">
        <f>список!C8</f>
        <v>0</v>
      </c>
      <c r="C32" s="1">
        <f>список!C31</f>
        <v>0</v>
      </c>
      <c r="D32" s="13" t="str">
        <f>список!D$2</f>
        <v>подготовительная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t="e">
        <f>список!#REF!</f>
        <v>#REF!</v>
      </c>
      <c r="B33" s="1" t="e">
        <f>список!#REF!</f>
        <v>#REF!</v>
      </c>
      <c r="C33" s="1" t="e">
        <f>список!#REF!</f>
        <v>#REF!</v>
      </c>
      <c r="D33" s="13" t="str">
        <f>список!D$2</f>
        <v>подготовительная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406" t="e">
        <f>#REF!</f>
        <v>#REF!</v>
      </c>
      <c r="B1" s="406"/>
      <c r="C1" s="406"/>
      <c r="D1" s="406"/>
      <c r="E1" s="406"/>
      <c r="F1" s="406"/>
      <c r="G1" s="406"/>
      <c r="H1" s="406"/>
      <c r="I1" s="406"/>
      <c r="J1" s="406"/>
      <c r="K1" s="406"/>
      <c r="L1" s="406"/>
      <c r="M1" s="406"/>
      <c r="N1" s="406"/>
      <c r="O1" s="406"/>
      <c r="P1" s="406"/>
      <c r="Q1" s="406"/>
      <c r="R1" s="406"/>
      <c r="S1" s="406"/>
      <c r="T1" s="406"/>
      <c r="U1" s="406"/>
      <c r="V1" s="406"/>
      <c r="W1" s="406"/>
      <c r="X1" s="406"/>
      <c r="Y1" s="406"/>
      <c r="Z1" s="406"/>
      <c r="AA1" s="406"/>
      <c r="AB1" s="406"/>
      <c r="AC1" s="406"/>
      <c r="AD1" s="406"/>
    </row>
    <row r="2" spans="1:30">
      <c r="E2" s="393" t="s">
        <v>6</v>
      </c>
      <c r="F2" s="393"/>
      <c r="G2" s="393"/>
      <c r="H2" s="393"/>
      <c r="I2" s="393"/>
      <c r="J2" s="393"/>
      <c r="K2" s="393"/>
      <c r="L2" s="393"/>
      <c r="M2" s="393"/>
      <c r="N2" s="393"/>
      <c r="O2" s="393"/>
      <c r="P2" s="393"/>
      <c r="Q2" s="393" t="s">
        <v>10</v>
      </c>
      <c r="R2" s="393"/>
      <c r="S2" s="393"/>
      <c r="T2" s="393"/>
      <c r="U2" s="393"/>
      <c r="V2" s="393"/>
      <c r="W2" s="393"/>
      <c r="X2" s="393"/>
      <c r="Y2" s="393"/>
      <c r="Z2" s="393"/>
      <c r="AA2" s="393"/>
      <c r="AB2" s="393"/>
      <c r="AC2" s="1"/>
      <c r="AD2" s="1"/>
    </row>
    <row r="3" spans="1:30">
      <c r="A3" s="1" t="str">
        <f>список!A1</f>
        <v>№</v>
      </c>
      <c r="B3" s="1" t="str">
        <f>список!B1</f>
        <v>Фамилия, имя воспитанника</v>
      </c>
      <c r="C3" s="1" t="str">
        <f>список!C1</f>
        <v xml:space="preserve">дата </v>
      </c>
      <c r="D3" s="1" t="str">
        <f>список!D1</f>
        <v>группа</v>
      </c>
      <c r="E3" s="393">
        <v>29</v>
      </c>
      <c r="F3" s="393"/>
      <c r="G3" s="393">
        <v>30</v>
      </c>
      <c r="H3" s="393"/>
      <c r="I3" s="393">
        <v>31</v>
      </c>
      <c r="J3" s="393"/>
      <c r="K3" s="393">
        <v>32</v>
      </c>
      <c r="L3" s="393"/>
      <c r="M3" s="393">
        <v>33</v>
      </c>
      <c r="N3" s="393"/>
      <c r="O3" s="407">
        <v>34</v>
      </c>
      <c r="P3" s="408"/>
      <c r="Q3" s="384">
        <v>29</v>
      </c>
      <c r="R3" s="384"/>
      <c r="S3" s="384">
        <v>30</v>
      </c>
      <c r="T3" s="384"/>
      <c r="U3" s="384">
        <v>31</v>
      </c>
      <c r="V3" s="384"/>
      <c r="W3" s="384">
        <v>32</v>
      </c>
      <c r="X3" s="384"/>
      <c r="Y3" s="384">
        <v>33</v>
      </c>
      <c r="Z3" s="384"/>
      <c r="AA3" s="385">
        <v>34</v>
      </c>
      <c r="AB3" s="386"/>
      <c r="AC3" s="1"/>
      <c r="AD3" s="1"/>
    </row>
    <row r="4" spans="1:30">
      <c r="A4" s="1">
        <f>список!A2</f>
        <v>1</v>
      </c>
      <c r="B4" s="1" t="str">
        <f>IF(список!B2="","",список!B2)</f>
        <v/>
      </c>
      <c r="C4" s="1" t="str">
        <f>IF(список!C2="","",список!C2)</f>
        <v/>
      </c>
      <c r="D4" s="13" t="str">
        <f>IF(список!D2="","",список!D2)</f>
        <v>подготовительная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f>IF(список!C3="","",список!C3)</f>
        <v>0</v>
      </c>
      <c r="D5" s="13" t="str">
        <f>IF(список!D3="","",список!D3)</f>
        <v>подготовительная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f>IF(список!C4="","",список!C4)</f>
        <v>0</v>
      </c>
      <c r="D6" s="13" t="str">
        <f>IF(список!D4="","",список!D4)</f>
        <v>подготовительная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f>IF(список!C5="","",список!C5)</f>
        <v>0</v>
      </c>
      <c r="D7" s="13" t="str">
        <f>IF(список!D5="","",список!D5)</f>
        <v>подготовительная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f>IF(список!C6="","",список!C6)</f>
        <v>0</v>
      </c>
      <c r="D8" s="13" t="str">
        <f>IF(список!D6="","",список!D6)</f>
        <v>подготовительная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f>IF(список!C7="","",список!C7)</f>
        <v>0</v>
      </c>
      <c r="D9" s="13" t="str">
        <f>IF(список!D7="","",список!D7)</f>
        <v>подготовительная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подготовительная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f>IF(список!C9="","",список!C9)</f>
        <v>0</v>
      </c>
      <c r="D11" s="13" t="str">
        <f>IF(список!D9="","",список!D9)</f>
        <v>подготовительная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f>IF(список!C10="","",список!C10)</f>
        <v>0</v>
      </c>
      <c r="D12" s="13" t="str">
        <f>IF(список!D10="","",список!D10)</f>
        <v>подготовительная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f>IF(список!C11="","",список!C11)</f>
        <v>0</v>
      </c>
      <c r="D13" s="13" t="str">
        <f>IF(список!D11="","",список!D11)</f>
        <v>подготовительная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f>IF(список!C12="","",список!C12)</f>
        <v>0</v>
      </c>
      <c r="D14" s="13" t="str">
        <f>IF(список!D12="","",список!D12)</f>
        <v>подготовительная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список!A14</f>
        <v>13</v>
      </c>
      <c r="B15" s="1" t="str">
        <f>IF(список!B14="","",список!B14)</f>
        <v/>
      </c>
      <c r="C15" s="1">
        <f>IF(список!C14="","",список!C14)</f>
        <v>0</v>
      </c>
      <c r="D15" s="13" t="str">
        <f>IF(список!D14="","",список!D14)</f>
        <v>подготовительная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список!A15</f>
        <v>14</v>
      </c>
      <c r="B16" s="1" t="str">
        <f>IF(список!B15="","",список!B15)</f>
        <v/>
      </c>
      <c r="C16" s="1">
        <f>IF(список!C15="","",список!C15)</f>
        <v>0</v>
      </c>
      <c r="D16" s="13" t="str">
        <f>IF(список!D15="","",список!D15)</f>
        <v>подготовительная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список!A16</f>
        <v>15</v>
      </c>
      <c r="B17" s="1" t="str">
        <f>IF(список!B16="","",список!B16)</f>
        <v/>
      </c>
      <c r="C17" s="1">
        <f>IF(список!C16="","",список!C16)</f>
        <v>0</v>
      </c>
      <c r="D17" s="13" t="str">
        <f>IF(список!D16="","",список!D16)</f>
        <v>подготовительная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список!A17</f>
        <v>16</v>
      </c>
      <c r="B18" s="1" t="str">
        <f>IF(список!B17="","",список!B17)</f>
        <v/>
      </c>
      <c r="C18" s="1">
        <f>IF(список!C17="","",список!C17)</f>
        <v>0</v>
      </c>
      <c r="D18" s="13" t="str">
        <f>IF(список!D17="","",список!D17)</f>
        <v>подготовительная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список!A18</f>
        <v>17</v>
      </c>
      <c r="B19" s="1" t="str">
        <f>IF(список!B18="","",список!B18)</f>
        <v/>
      </c>
      <c r="C19" s="1">
        <f>IF(список!C18="","",список!C18)</f>
        <v>0</v>
      </c>
      <c r="D19" s="13" t="str">
        <f>IF(список!D18="","",список!D18)</f>
        <v>подготовительная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список!A19</f>
        <v>18</v>
      </c>
      <c r="B20" s="1" t="str">
        <f>IF(список!B19="","",список!B19)</f>
        <v/>
      </c>
      <c r="C20" s="1">
        <f>IF(список!C19="","",список!C19)</f>
        <v>0</v>
      </c>
      <c r="D20" s="13" t="str">
        <f>IF(список!D19="","",список!D19)</f>
        <v>подготовительная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список!A20</f>
        <v>19</v>
      </c>
      <c r="B21" s="1" t="str">
        <f>IF(список!B20="","",список!B20)</f>
        <v/>
      </c>
      <c r="C21" s="1">
        <f>IF(список!C20="","",список!C20)</f>
        <v>0</v>
      </c>
      <c r="D21" s="13" t="str">
        <f>IF(список!D20="","",список!D20)</f>
        <v>подготовительная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список!A21</f>
        <v>20</v>
      </c>
      <c r="B22" s="1" t="str">
        <f>IF(список!B21="","",список!B21)</f>
        <v/>
      </c>
      <c r="C22" s="1">
        <f>IF(список!C21="","",список!C21)</f>
        <v>0</v>
      </c>
      <c r="D22" s="13" t="str">
        <f>IF(список!D21="","",список!D21)</f>
        <v>подготовительная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список!A22</f>
        <v>21</v>
      </c>
      <c r="B23" s="1" t="str">
        <f>IF(список!B22="","",список!B22)</f>
        <v/>
      </c>
      <c r="C23" s="1">
        <f>IF(список!C22="","",список!C22)</f>
        <v>0</v>
      </c>
      <c r="D23" s="13" t="str">
        <f>IF(список!D22="","",список!D22)</f>
        <v>подготовительная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список!A23</f>
        <v>22</v>
      </c>
      <c r="B24" s="1" t="str">
        <f>IF(список!B23="","",список!B23)</f>
        <v/>
      </c>
      <c r="C24" s="1">
        <f>IF(список!C23="","",список!C23)</f>
        <v>0</v>
      </c>
      <c r="D24" s="13" t="str">
        <f>IF(список!D23="","",список!D23)</f>
        <v>подготовительная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список!A24</f>
        <v>23</v>
      </c>
      <c r="B25" s="1" t="str">
        <f>IF(список!B24="","",список!B24)</f>
        <v/>
      </c>
      <c r="C25" s="1">
        <f>IF(список!C24="","",список!C24)</f>
        <v>0</v>
      </c>
      <c r="D25" s="13" t="str">
        <f>IF(список!D24="","",список!D24)</f>
        <v>подготовительная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список!A25</f>
        <v>24</v>
      </c>
      <c r="B26" s="1" t="str">
        <f>IF(список!B25="","",список!B25)</f>
        <v/>
      </c>
      <c r="C26" s="1">
        <f>IF(список!C25="","",список!C25)</f>
        <v>0</v>
      </c>
      <c r="D26" s="13" t="str">
        <f>IF(список!D25="","",список!D25)</f>
        <v>подготовительная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список!A26</f>
        <v>25</v>
      </c>
      <c r="B27" s="1" t="str">
        <f>IF(список!B26="","",список!B26)</f>
        <v/>
      </c>
      <c r="C27" s="1">
        <f>IF(список!C26="","",список!C26)</f>
        <v>0</v>
      </c>
      <c r="D27" s="13" t="str">
        <f>IF(список!D26="","",список!D26)</f>
        <v>подготовительная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список!A27</f>
        <v>26</v>
      </c>
      <c r="B28" s="1" t="str">
        <f>IF(список!B27="","",список!B27)</f>
        <v/>
      </c>
      <c r="C28" s="1">
        <f>IF(список!C27="","",список!C27)</f>
        <v>0</v>
      </c>
      <c r="D28" s="13" t="str">
        <f>IF(список!D27="","",список!D27)</f>
        <v>подготовительная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список!A28</f>
        <v>27</v>
      </c>
      <c r="B29" s="1" t="str">
        <f>IF(список!B28="","",список!B28)</f>
        <v/>
      </c>
      <c r="C29" s="1">
        <f>IF(список!C28="","",список!C28)</f>
        <v>0</v>
      </c>
      <c r="D29" s="13" t="str">
        <f>IF(список!D28="","",список!D28)</f>
        <v>подготовительная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список!A29</f>
        <v>28</v>
      </c>
      <c r="B30" s="1" t="str">
        <f>IF(список!B29="","",список!B29)</f>
        <v/>
      </c>
      <c r="C30" s="1">
        <f>IF(список!C29="","",список!C29)</f>
        <v>0</v>
      </c>
      <c r="D30" s="13" t="str">
        <f>IF(список!D29="","",список!D29)</f>
        <v>подготовительная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список!A30</f>
        <v>29</v>
      </c>
      <c r="B31" s="1" t="str">
        <f>IF(список!B30="","",список!B30)</f>
        <v/>
      </c>
      <c r="C31" s="1">
        <f>IF(список!C30="","",список!C30)</f>
        <v>0</v>
      </c>
      <c r="D31" s="13" t="str">
        <f>IF(список!D30="","",список!D30)</f>
        <v>подготовительная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список!A31</f>
        <v>30</v>
      </c>
      <c r="B32" s="1">
        <f>IF(список!C8="","",список!C8)</f>
        <v>0</v>
      </c>
      <c r="C32" s="1">
        <f>IF(список!C31="","",список!C31)</f>
        <v>0</v>
      </c>
      <c r="D32" s="13" t="str">
        <f>IF(список!D31="","",список!D31)</f>
        <v>подготовительная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t="e">
        <f>список!#REF!</f>
        <v>#REF!</v>
      </c>
      <c r="B33" s="1" t="e">
        <f>IF(список!#REF!="","",список!#REF!)</f>
        <v>#REF!</v>
      </c>
      <c r="C33" s="1" t="e">
        <f>IF(список!#REF!="","",список!#REF!)</f>
        <v>#REF!</v>
      </c>
      <c r="D33" s="13" t="e">
        <f>IF(список!#REF!="","",список!#REF!)</f>
        <v>#REF!</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11" t="e">
        <f>#REF!</f>
        <v>#REF!</v>
      </c>
      <c r="B1" s="411"/>
      <c r="C1" s="411"/>
      <c r="D1" s="411"/>
      <c r="E1" s="411"/>
      <c r="F1" s="411"/>
      <c r="G1" s="411"/>
      <c r="H1" s="411"/>
      <c r="I1" s="411"/>
      <c r="J1" s="411"/>
      <c r="K1" s="411"/>
      <c r="L1" s="411"/>
      <c r="M1" s="411"/>
      <c r="N1" s="411"/>
      <c r="O1" s="411"/>
      <c r="P1" s="411"/>
      <c r="Q1" s="411"/>
      <c r="R1" s="411"/>
      <c r="S1" s="411"/>
      <c r="T1" s="411"/>
      <c r="U1" s="411"/>
      <c r="V1" s="411"/>
      <c r="W1" s="411"/>
      <c r="X1" s="411"/>
      <c r="Y1" s="411"/>
      <c r="Z1" s="411"/>
      <c r="AA1" s="411"/>
      <c r="AB1" s="411"/>
    </row>
    <row r="2" spans="1:28">
      <c r="A2" s="1" t="str">
        <f>список!A1</f>
        <v>№</v>
      </c>
      <c r="B2" s="1" t="str">
        <f>список!B1</f>
        <v>Фамилия, имя воспитанника</v>
      </c>
      <c r="C2" s="1" t="str">
        <f>список!C1</f>
        <v xml:space="preserve">дата </v>
      </c>
      <c r="D2" s="1" t="str">
        <f>список!D1</f>
        <v>группа</v>
      </c>
      <c r="E2" s="393"/>
      <c r="F2" s="393"/>
      <c r="G2" s="393"/>
      <c r="H2" s="393"/>
      <c r="I2" s="393"/>
      <c r="J2" s="393"/>
    </row>
    <row r="3" spans="1:28">
      <c r="A3" s="1">
        <f>список!A2</f>
        <v>1</v>
      </c>
      <c r="B3" s="1" t="str">
        <f>IF(список!B2="","",список!B2)</f>
        <v/>
      </c>
      <c r="C3" s="1" t="str">
        <f>IF(список!C2="","",список!C2)</f>
        <v/>
      </c>
      <c r="D3" s="13" t="str">
        <f>IF(список!D2="","",список!D2)</f>
        <v>подготовительная группа</v>
      </c>
      <c r="E3" s="393">
        <f>'[1]сырые баллы'!AM3</f>
        <v>35</v>
      </c>
      <c r="F3" s="393"/>
      <c r="G3" s="393">
        <f>'[1]сырые баллы'!AN3</f>
        <v>36</v>
      </c>
      <c r="H3" s="393"/>
      <c r="I3" s="393">
        <f>'[1]сырые баллы'!AO3</f>
        <v>37</v>
      </c>
      <c r="J3" s="393"/>
      <c r="L3" s="409" t="s">
        <v>5</v>
      </c>
      <c r="M3" s="412"/>
    </row>
    <row r="4" spans="1:28">
      <c r="A4" s="1">
        <f>список!A3</f>
        <v>2</v>
      </c>
      <c r="B4" s="1" t="str">
        <f>IF(список!B3="","",список!B3)</f>
        <v/>
      </c>
      <c r="C4" s="1">
        <f>IF(список!C3="","",список!C3)</f>
        <v>0</v>
      </c>
      <c r="D4" s="13" t="str">
        <f>IF(список!D3="","",список!D3)</f>
        <v>подготовительная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09" t="e">
        <f>IF(K4="","",IF(K4&gt;=24,"6 уровень",IF(AND(K4&gt;=18,K4&lt;24),"5 уровень",IF(AND(K4&gt;=13,K4&lt;18),"4 уровень",IF(AND(K4&gt;=9,K4&lt;13),"3 уровень",IF(AND(K4&gt;=3,K4&lt;9),"2 уровень","1 уровень"))))))</f>
        <v>#REF!</v>
      </c>
      <c r="M4" s="410"/>
    </row>
    <row r="5" spans="1:28">
      <c r="A5" s="1">
        <f>список!A4</f>
        <v>3</v>
      </c>
      <c r="B5" s="1" t="str">
        <f>IF(список!B4="","",список!B4)</f>
        <v/>
      </c>
      <c r="C5" s="1">
        <f>IF(список!C4="","",список!C4)</f>
        <v>0</v>
      </c>
      <c r="D5" s="13" t="str">
        <f>IF(список!D4="","",список!D4)</f>
        <v>подготовительная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09" t="e">
        <f t="shared" ref="L5:L33" si="4">IF(K5="","",IF(K5&gt;=24,"6 уровень",IF(AND(K5&gt;=18,K5&lt;24),"5 уровень",IF(AND(K5&gt;=13,K5&lt;18),"4 уровень",IF(AND(K5&gt;=9,K5&lt;13),"3 уровень",IF(AND(K5&gt;=3,K5&lt;9),"2 уровень","1 уровень"))))))</f>
        <v>#REF!</v>
      </c>
      <c r="M5" s="410"/>
    </row>
    <row r="6" spans="1:28">
      <c r="A6" s="1">
        <f>список!A5</f>
        <v>4</v>
      </c>
      <c r="B6" s="1" t="str">
        <f>IF(список!B5="","",список!B5)</f>
        <v/>
      </c>
      <c r="C6" s="1">
        <f>IF(список!C5="","",список!C5)</f>
        <v>0</v>
      </c>
      <c r="D6" s="13" t="str">
        <f>IF(список!D5="","",список!D5)</f>
        <v>подготовительная группа</v>
      </c>
      <c r="E6" s="1" t="e">
        <f>#REF!</f>
        <v>#REF!</v>
      </c>
      <c r="F6" s="1" t="e">
        <f t="shared" si="0"/>
        <v>#REF!</v>
      </c>
      <c r="G6" s="1" t="e">
        <f>#REF!</f>
        <v>#REF!</v>
      </c>
      <c r="H6" s="1" t="e">
        <f t="shared" si="1"/>
        <v>#REF!</v>
      </c>
      <c r="I6" s="1" t="e">
        <f>#REF!</f>
        <v>#REF!</v>
      </c>
      <c r="J6" s="1" t="e">
        <f t="shared" si="2"/>
        <v>#REF!</v>
      </c>
      <c r="K6" s="2" t="e">
        <f t="shared" si="3"/>
        <v>#REF!</v>
      </c>
      <c r="L6" s="409" t="e">
        <f t="shared" si="4"/>
        <v>#REF!</v>
      </c>
      <c r="M6" s="410"/>
    </row>
    <row r="7" spans="1:28">
      <c r="A7" s="1">
        <f>список!A6</f>
        <v>5</v>
      </c>
      <c r="B7" s="1" t="str">
        <f>IF(список!B6="","",список!B6)</f>
        <v/>
      </c>
      <c r="C7" s="1">
        <f>IF(список!C6="","",список!C6)</f>
        <v>0</v>
      </c>
      <c r="D7" s="13" t="str">
        <f>IF(список!D6="","",список!D6)</f>
        <v>подготовительная группа</v>
      </c>
      <c r="E7" s="1" t="e">
        <f>#REF!</f>
        <v>#REF!</v>
      </c>
      <c r="F7" s="1" t="e">
        <f t="shared" si="0"/>
        <v>#REF!</v>
      </c>
      <c r="G7" s="1" t="e">
        <f>#REF!</f>
        <v>#REF!</v>
      </c>
      <c r="H7" s="1" t="e">
        <f t="shared" si="1"/>
        <v>#REF!</v>
      </c>
      <c r="I7" s="1" t="e">
        <f>#REF!</f>
        <v>#REF!</v>
      </c>
      <c r="J7" s="1" t="e">
        <f t="shared" si="2"/>
        <v>#REF!</v>
      </c>
      <c r="K7" s="2" t="e">
        <f t="shared" si="3"/>
        <v>#REF!</v>
      </c>
      <c r="L7" s="409" t="e">
        <f t="shared" si="4"/>
        <v>#REF!</v>
      </c>
      <c r="M7" s="410"/>
    </row>
    <row r="8" spans="1:28">
      <c r="A8" s="1">
        <f>список!A7</f>
        <v>6</v>
      </c>
      <c r="B8" s="1" t="str">
        <f>IF(список!B7="","",список!B7)</f>
        <v/>
      </c>
      <c r="C8" s="1">
        <f>IF(список!C7="","",список!C7)</f>
        <v>0</v>
      </c>
      <c r="D8" s="13" t="str">
        <f>IF(список!D7="","",список!D7)</f>
        <v>подготовительная группа</v>
      </c>
      <c r="E8" s="1" t="e">
        <f>#REF!</f>
        <v>#REF!</v>
      </c>
      <c r="F8" s="1" t="e">
        <f t="shared" si="0"/>
        <v>#REF!</v>
      </c>
      <c r="G8" s="1" t="e">
        <f>#REF!</f>
        <v>#REF!</v>
      </c>
      <c r="H8" s="1" t="e">
        <f t="shared" si="1"/>
        <v>#REF!</v>
      </c>
      <c r="I8" s="1" t="e">
        <f>#REF!</f>
        <v>#REF!</v>
      </c>
      <c r="J8" s="1" t="e">
        <f t="shared" si="2"/>
        <v>#REF!</v>
      </c>
      <c r="K8" s="2" t="e">
        <f t="shared" si="3"/>
        <v>#REF!</v>
      </c>
      <c r="L8" s="409" t="e">
        <f t="shared" si="4"/>
        <v>#REF!</v>
      </c>
      <c r="M8" s="410"/>
    </row>
    <row r="9" spans="1:28">
      <c r="A9" s="1">
        <f>список!A8</f>
        <v>7</v>
      </c>
      <c r="B9" s="1" t="str">
        <f>IF(список!B8="","",список!B8)</f>
        <v/>
      </c>
      <c r="C9" s="1" t="e">
        <f>IF(список!#REF!="","",список!#REF!)</f>
        <v>#REF!</v>
      </c>
      <c r="D9" s="13" t="str">
        <f>IF(список!D8="","",список!D8)</f>
        <v>подготовительная группа</v>
      </c>
      <c r="E9" s="1" t="e">
        <f>#REF!</f>
        <v>#REF!</v>
      </c>
      <c r="F9" s="1" t="e">
        <f t="shared" si="0"/>
        <v>#REF!</v>
      </c>
      <c r="G9" s="1" t="e">
        <f>#REF!</f>
        <v>#REF!</v>
      </c>
      <c r="H9" s="1" t="e">
        <f t="shared" si="1"/>
        <v>#REF!</v>
      </c>
      <c r="I9" s="1" t="e">
        <f>#REF!</f>
        <v>#REF!</v>
      </c>
      <c r="J9" s="1" t="e">
        <f t="shared" si="2"/>
        <v>#REF!</v>
      </c>
      <c r="K9" s="2" t="e">
        <f t="shared" si="3"/>
        <v>#REF!</v>
      </c>
      <c r="L9" s="409" t="e">
        <f t="shared" si="4"/>
        <v>#REF!</v>
      </c>
      <c r="M9" s="410"/>
    </row>
    <row r="10" spans="1:28">
      <c r="A10" s="1">
        <f>список!A9</f>
        <v>8</v>
      </c>
      <c r="B10" s="1" t="str">
        <f>IF(список!B9="","",список!B9)</f>
        <v/>
      </c>
      <c r="C10" s="1">
        <f>IF(список!C9="","",список!C9)</f>
        <v>0</v>
      </c>
      <c r="D10" s="13" t="str">
        <f>IF(список!D9="","",список!D9)</f>
        <v>подготовительная группа</v>
      </c>
      <c r="E10" s="1" t="e">
        <f>#REF!</f>
        <v>#REF!</v>
      </c>
      <c r="F10" s="1" t="e">
        <f t="shared" si="0"/>
        <v>#REF!</v>
      </c>
      <c r="G10" s="1" t="e">
        <f>#REF!</f>
        <v>#REF!</v>
      </c>
      <c r="H10" s="1" t="e">
        <f t="shared" si="1"/>
        <v>#REF!</v>
      </c>
      <c r="I10" s="1" t="e">
        <f>#REF!</f>
        <v>#REF!</v>
      </c>
      <c r="J10" s="1" t="e">
        <f t="shared" si="2"/>
        <v>#REF!</v>
      </c>
      <c r="K10" s="2" t="e">
        <f t="shared" si="3"/>
        <v>#REF!</v>
      </c>
      <c r="L10" s="409" t="e">
        <f t="shared" si="4"/>
        <v>#REF!</v>
      </c>
      <c r="M10" s="410"/>
    </row>
    <row r="11" spans="1:28">
      <c r="A11" s="1">
        <f>список!A10</f>
        <v>9</v>
      </c>
      <c r="B11" s="1" t="str">
        <f>IF(список!B10="","",список!B10)</f>
        <v/>
      </c>
      <c r="C11" s="1">
        <f>IF(список!C10="","",список!C10)</f>
        <v>0</v>
      </c>
      <c r="D11" s="13" t="str">
        <f>IF(список!D10="","",список!D10)</f>
        <v>подготовительная группа</v>
      </c>
      <c r="E11" s="1" t="e">
        <f>#REF!</f>
        <v>#REF!</v>
      </c>
      <c r="F11" s="1" t="e">
        <f t="shared" si="0"/>
        <v>#REF!</v>
      </c>
      <c r="G11" s="1" t="e">
        <f>#REF!</f>
        <v>#REF!</v>
      </c>
      <c r="H11" s="1" t="e">
        <f t="shared" si="1"/>
        <v>#REF!</v>
      </c>
      <c r="I11" s="1" t="e">
        <f>#REF!</f>
        <v>#REF!</v>
      </c>
      <c r="J11" s="1" t="e">
        <f t="shared" si="2"/>
        <v>#REF!</v>
      </c>
      <c r="K11" s="2" t="e">
        <f t="shared" si="3"/>
        <v>#REF!</v>
      </c>
      <c r="L11" s="409" t="e">
        <f t="shared" si="4"/>
        <v>#REF!</v>
      </c>
      <c r="M11" s="410"/>
    </row>
    <row r="12" spans="1:28">
      <c r="A12" s="1">
        <f>список!A11</f>
        <v>10</v>
      </c>
      <c r="B12" s="1" t="str">
        <f>IF(список!B11="","",список!B11)</f>
        <v/>
      </c>
      <c r="C12" s="1">
        <f>IF(список!C11="","",список!C11)</f>
        <v>0</v>
      </c>
      <c r="D12" s="13" t="str">
        <f>IF(список!D11="","",список!D11)</f>
        <v>подготовительная группа</v>
      </c>
      <c r="E12" s="1" t="e">
        <f>#REF!</f>
        <v>#REF!</v>
      </c>
      <c r="F12" s="1" t="e">
        <f t="shared" si="0"/>
        <v>#REF!</v>
      </c>
      <c r="G12" s="1" t="e">
        <f>#REF!</f>
        <v>#REF!</v>
      </c>
      <c r="H12" s="1" t="e">
        <f t="shared" si="1"/>
        <v>#REF!</v>
      </c>
      <c r="I12" s="1" t="e">
        <f>#REF!</f>
        <v>#REF!</v>
      </c>
      <c r="J12" s="1" t="e">
        <f t="shared" si="2"/>
        <v>#REF!</v>
      </c>
      <c r="K12" s="2" t="e">
        <f t="shared" si="3"/>
        <v>#REF!</v>
      </c>
      <c r="L12" s="409" t="e">
        <f t="shared" si="4"/>
        <v>#REF!</v>
      </c>
      <c r="M12" s="410"/>
    </row>
    <row r="13" spans="1:28">
      <c r="A13" s="1">
        <f>список!A12</f>
        <v>11</v>
      </c>
      <c r="B13" s="1" t="str">
        <f>IF(список!B12="","",список!B12)</f>
        <v/>
      </c>
      <c r="C13" s="1">
        <f>IF(список!C12="","",список!C12)</f>
        <v>0</v>
      </c>
      <c r="D13" s="13" t="str">
        <f>IF(список!D12="","",список!D12)</f>
        <v>подготовительная группа</v>
      </c>
      <c r="E13" s="1" t="e">
        <f>#REF!</f>
        <v>#REF!</v>
      </c>
      <c r="F13" s="1" t="e">
        <f t="shared" si="0"/>
        <v>#REF!</v>
      </c>
      <c r="G13" s="1" t="e">
        <f>#REF!</f>
        <v>#REF!</v>
      </c>
      <c r="H13" s="1" t="e">
        <f t="shared" si="1"/>
        <v>#REF!</v>
      </c>
      <c r="I13" s="1" t="e">
        <f>#REF!</f>
        <v>#REF!</v>
      </c>
      <c r="J13" s="1" t="e">
        <f t="shared" si="2"/>
        <v>#REF!</v>
      </c>
      <c r="K13" s="2" t="e">
        <f t="shared" si="3"/>
        <v>#REF!</v>
      </c>
      <c r="L13" s="409" t="e">
        <f t="shared" si="4"/>
        <v>#REF!</v>
      </c>
      <c r="M13" s="410"/>
    </row>
    <row r="14" spans="1:28">
      <c r="A14" s="1">
        <f>список!A14</f>
        <v>13</v>
      </c>
      <c r="B14" s="1" t="str">
        <f>IF(список!B14="","",список!B14)</f>
        <v/>
      </c>
      <c r="C14" s="1">
        <f>IF(список!C14="","",список!C14)</f>
        <v>0</v>
      </c>
      <c r="D14" s="13" t="str">
        <f>IF(список!D14="","",список!D14)</f>
        <v>подготовительная группа</v>
      </c>
      <c r="E14" s="1" t="e">
        <f>#REF!</f>
        <v>#REF!</v>
      </c>
      <c r="F14" s="1" t="e">
        <f t="shared" si="0"/>
        <v>#REF!</v>
      </c>
      <c r="G14" s="1" t="e">
        <f>#REF!</f>
        <v>#REF!</v>
      </c>
      <c r="H14" s="1" t="e">
        <f t="shared" si="1"/>
        <v>#REF!</v>
      </c>
      <c r="I14" s="1" t="e">
        <f>#REF!</f>
        <v>#REF!</v>
      </c>
      <c r="J14" s="1" t="e">
        <f t="shared" si="2"/>
        <v>#REF!</v>
      </c>
      <c r="K14" s="2" t="e">
        <f t="shared" si="3"/>
        <v>#REF!</v>
      </c>
      <c r="L14" s="409" t="e">
        <f t="shared" si="4"/>
        <v>#REF!</v>
      </c>
      <c r="M14" s="410"/>
    </row>
    <row r="15" spans="1:28">
      <c r="A15" s="1">
        <f>список!A15</f>
        <v>14</v>
      </c>
      <c r="B15" s="1" t="str">
        <f>IF(список!B15="","",список!B15)</f>
        <v/>
      </c>
      <c r="C15" s="1">
        <f>IF(список!C15="","",список!C15)</f>
        <v>0</v>
      </c>
      <c r="D15" s="13" t="str">
        <f>IF(список!D15="","",список!D15)</f>
        <v>подготовительная группа</v>
      </c>
      <c r="E15" s="1" t="e">
        <f>#REF!</f>
        <v>#REF!</v>
      </c>
      <c r="F15" s="1" t="e">
        <f t="shared" si="0"/>
        <v>#REF!</v>
      </c>
      <c r="G15" s="1" t="e">
        <f>#REF!</f>
        <v>#REF!</v>
      </c>
      <c r="H15" s="1" t="e">
        <f t="shared" si="1"/>
        <v>#REF!</v>
      </c>
      <c r="I15" s="1" t="e">
        <f>#REF!</f>
        <v>#REF!</v>
      </c>
      <c r="J15" s="1" t="e">
        <f t="shared" si="2"/>
        <v>#REF!</v>
      </c>
      <c r="K15" s="2" t="e">
        <f t="shared" si="3"/>
        <v>#REF!</v>
      </c>
      <c r="L15" s="409" t="e">
        <f t="shared" si="4"/>
        <v>#REF!</v>
      </c>
      <c r="M15" s="410"/>
    </row>
    <row r="16" spans="1:28">
      <c r="A16" s="1">
        <f>список!A16</f>
        <v>15</v>
      </c>
      <c r="B16" s="1" t="str">
        <f>IF(список!B16="","",список!B16)</f>
        <v/>
      </c>
      <c r="C16" s="1">
        <f>IF(список!C16="","",список!C16)</f>
        <v>0</v>
      </c>
      <c r="D16" s="13" t="str">
        <f>IF(список!D16="","",список!D16)</f>
        <v>подготовительная группа</v>
      </c>
      <c r="E16" s="1" t="e">
        <f>#REF!</f>
        <v>#REF!</v>
      </c>
      <c r="F16" s="1" t="e">
        <f t="shared" si="0"/>
        <v>#REF!</v>
      </c>
      <c r="G16" s="1" t="e">
        <f>#REF!</f>
        <v>#REF!</v>
      </c>
      <c r="H16" s="1" t="e">
        <f t="shared" si="1"/>
        <v>#REF!</v>
      </c>
      <c r="I16" s="1" t="e">
        <f>#REF!</f>
        <v>#REF!</v>
      </c>
      <c r="J16" s="1" t="e">
        <f t="shared" si="2"/>
        <v>#REF!</v>
      </c>
      <c r="K16" s="2" t="e">
        <f t="shared" si="3"/>
        <v>#REF!</v>
      </c>
      <c r="L16" s="409" t="e">
        <f t="shared" si="4"/>
        <v>#REF!</v>
      </c>
      <c r="M16" s="410"/>
    </row>
    <row r="17" spans="1:13">
      <c r="A17" s="1">
        <f>список!A17</f>
        <v>16</v>
      </c>
      <c r="B17" s="1" t="str">
        <f>IF(список!B17="","",список!B17)</f>
        <v/>
      </c>
      <c r="C17" s="1">
        <f>IF(список!C17="","",список!C17)</f>
        <v>0</v>
      </c>
      <c r="D17" s="13" t="str">
        <f>IF(список!D17="","",список!D17)</f>
        <v>подготовительная группа</v>
      </c>
      <c r="E17" s="1" t="e">
        <f>#REF!</f>
        <v>#REF!</v>
      </c>
      <c r="F17" s="1" t="e">
        <f t="shared" si="0"/>
        <v>#REF!</v>
      </c>
      <c r="G17" s="1" t="e">
        <f>#REF!</f>
        <v>#REF!</v>
      </c>
      <c r="H17" s="1" t="e">
        <f t="shared" si="1"/>
        <v>#REF!</v>
      </c>
      <c r="I17" s="1" t="e">
        <f>#REF!</f>
        <v>#REF!</v>
      </c>
      <c r="J17" s="1" t="e">
        <f t="shared" si="2"/>
        <v>#REF!</v>
      </c>
      <c r="K17" s="2" t="e">
        <f t="shared" si="3"/>
        <v>#REF!</v>
      </c>
      <c r="L17" s="409" t="e">
        <f t="shared" si="4"/>
        <v>#REF!</v>
      </c>
      <c r="M17" s="410"/>
    </row>
    <row r="18" spans="1:13">
      <c r="A18" s="1">
        <f>список!A18</f>
        <v>17</v>
      </c>
      <c r="B18" s="1" t="str">
        <f>IF(список!B18="","",список!B18)</f>
        <v/>
      </c>
      <c r="C18" s="1">
        <f>IF(список!C18="","",список!C18)</f>
        <v>0</v>
      </c>
      <c r="D18" s="13" t="str">
        <f>IF(список!D18="","",список!D18)</f>
        <v>подготовительная группа</v>
      </c>
      <c r="E18" s="1" t="e">
        <f>#REF!</f>
        <v>#REF!</v>
      </c>
      <c r="F18" s="1" t="e">
        <f t="shared" si="0"/>
        <v>#REF!</v>
      </c>
      <c r="G18" s="1" t="e">
        <f>#REF!</f>
        <v>#REF!</v>
      </c>
      <c r="H18" s="1" t="e">
        <f t="shared" si="1"/>
        <v>#REF!</v>
      </c>
      <c r="I18" s="1" t="e">
        <f>#REF!</f>
        <v>#REF!</v>
      </c>
      <c r="J18" s="1" t="e">
        <f t="shared" si="2"/>
        <v>#REF!</v>
      </c>
      <c r="K18" s="2" t="e">
        <f t="shared" si="3"/>
        <v>#REF!</v>
      </c>
      <c r="L18" s="409" t="e">
        <f t="shared" si="4"/>
        <v>#REF!</v>
      </c>
      <c r="M18" s="410"/>
    </row>
    <row r="19" spans="1:13">
      <c r="A19" s="1">
        <f>список!A19</f>
        <v>18</v>
      </c>
      <c r="B19" s="1" t="str">
        <f>IF(список!B19="","",список!B19)</f>
        <v/>
      </c>
      <c r="C19" s="1">
        <f>IF(список!C19="","",список!C19)</f>
        <v>0</v>
      </c>
      <c r="D19" s="13" t="str">
        <f>IF(список!D19="","",список!D19)</f>
        <v>подготовительная группа</v>
      </c>
      <c r="E19" s="1" t="e">
        <f>#REF!</f>
        <v>#REF!</v>
      </c>
      <c r="F19" s="1" t="e">
        <f t="shared" si="0"/>
        <v>#REF!</v>
      </c>
      <c r="G19" s="1" t="e">
        <f>#REF!</f>
        <v>#REF!</v>
      </c>
      <c r="H19" s="1" t="e">
        <f t="shared" si="1"/>
        <v>#REF!</v>
      </c>
      <c r="I19" s="1" t="e">
        <f>#REF!</f>
        <v>#REF!</v>
      </c>
      <c r="J19" s="1" t="e">
        <f t="shared" si="2"/>
        <v>#REF!</v>
      </c>
      <c r="K19" s="2" t="e">
        <f t="shared" si="3"/>
        <v>#REF!</v>
      </c>
      <c r="L19" s="409" t="e">
        <f t="shared" si="4"/>
        <v>#REF!</v>
      </c>
      <c r="M19" s="410"/>
    </row>
    <row r="20" spans="1:13">
      <c r="A20" s="1">
        <f>список!A20</f>
        <v>19</v>
      </c>
      <c r="B20" s="1" t="str">
        <f>IF(список!B20="","",список!B20)</f>
        <v/>
      </c>
      <c r="C20" s="1">
        <f>IF(список!C20="","",список!C20)</f>
        <v>0</v>
      </c>
      <c r="D20" s="13" t="str">
        <f>IF(список!D20="","",список!D20)</f>
        <v>подготовительная группа</v>
      </c>
      <c r="E20" s="1" t="e">
        <f>#REF!</f>
        <v>#REF!</v>
      </c>
      <c r="F20" s="1" t="e">
        <f t="shared" si="0"/>
        <v>#REF!</v>
      </c>
      <c r="G20" s="1" t="e">
        <f>#REF!</f>
        <v>#REF!</v>
      </c>
      <c r="H20" s="1" t="e">
        <f t="shared" si="1"/>
        <v>#REF!</v>
      </c>
      <c r="I20" s="1" t="e">
        <f>#REF!</f>
        <v>#REF!</v>
      </c>
      <c r="J20" s="1" t="e">
        <f t="shared" si="2"/>
        <v>#REF!</v>
      </c>
      <c r="K20" s="2" t="e">
        <f t="shared" si="3"/>
        <v>#REF!</v>
      </c>
      <c r="L20" s="409" t="e">
        <f t="shared" si="4"/>
        <v>#REF!</v>
      </c>
      <c r="M20" s="410"/>
    </row>
    <row r="21" spans="1:13">
      <c r="A21" s="1">
        <f>список!A21</f>
        <v>20</v>
      </c>
      <c r="B21" s="1" t="str">
        <f>IF(список!B21="","",список!B21)</f>
        <v/>
      </c>
      <c r="C21" s="1">
        <f>IF(список!C21="","",список!C21)</f>
        <v>0</v>
      </c>
      <c r="D21" s="13" t="str">
        <f>IF(список!D21="","",список!D21)</f>
        <v>подготовительная группа</v>
      </c>
      <c r="E21" s="1" t="e">
        <f>#REF!</f>
        <v>#REF!</v>
      </c>
      <c r="F21" s="1" t="e">
        <f t="shared" si="0"/>
        <v>#REF!</v>
      </c>
      <c r="G21" s="1" t="e">
        <f>#REF!</f>
        <v>#REF!</v>
      </c>
      <c r="H21" s="1" t="e">
        <f t="shared" si="1"/>
        <v>#REF!</v>
      </c>
      <c r="I21" s="1" t="e">
        <f>#REF!</f>
        <v>#REF!</v>
      </c>
      <c r="J21" s="1" t="e">
        <f t="shared" si="2"/>
        <v>#REF!</v>
      </c>
      <c r="K21" s="2" t="e">
        <f t="shared" si="3"/>
        <v>#REF!</v>
      </c>
      <c r="L21" s="409" t="e">
        <f t="shared" si="4"/>
        <v>#REF!</v>
      </c>
      <c r="M21" s="410"/>
    </row>
    <row r="22" spans="1:13">
      <c r="A22" s="1">
        <f>список!A22</f>
        <v>21</v>
      </c>
      <c r="B22" s="1" t="str">
        <f>IF(список!B22="","",список!B22)</f>
        <v/>
      </c>
      <c r="C22" s="1">
        <f>IF(список!C22="","",список!C22)</f>
        <v>0</v>
      </c>
      <c r="D22" s="13" t="str">
        <f>IF(список!D22="","",список!D22)</f>
        <v>подготовительная группа</v>
      </c>
      <c r="E22" s="1" t="e">
        <f>#REF!</f>
        <v>#REF!</v>
      </c>
      <c r="F22" s="1" t="e">
        <f t="shared" si="0"/>
        <v>#REF!</v>
      </c>
      <c r="G22" s="1" t="e">
        <f>#REF!</f>
        <v>#REF!</v>
      </c>
      <c r="H22" s="1" t="e">
        <f t="shared" si="1"/>
        <v>#REF!</v>
      </c>
      <c r="I22" s="1" t="e">
        <f>#REF!</f>
        <v>#REF!</v>
      </c>
      <c r="J22" s="1" t="e">
        <f t="shared" si="2"/>
        <v>#REF!</v>
      </c>
      <c r="K22" s="2" t="e">
        <f t="shared" si="3"/>
        <v>#REF!</v>
      </c>
      <c r="L22" s="409" t="e">
        <f t="shared" si="4"/>
        <v>#REF!</v>
      </c>
      <c r="M22" s="410"/>
    </row>
    <row r="23" spans="1:13">
      <c r="A23" s="1">
        <f>список!A23</f>
        <v>22</v>
      </c>
      <c r="B23" s="1" t="str">
        <f>IF(список!B23="","",список!B23)</f>
        <v/>
      </c>
      <c r="C23" s="1">
        <f>IF(список!C23="","",список!C23)</f>
        <v>0</v>
      </c>
      <c r="D23" s="13" t="str">
        <f>IF(список!D23="","",список!D23)</f>
        <v>подготовительная группа</v>
      </c>
      <c r="E23" s="1" t="e">
        <f>#REF!</f>
        <v>#REF!</v>
      </c>
      <c r="F23" s="1" t="e">
        <f t="shared" si="0"/>
        <v>#REF!</v>
      </c>
      <c r="G23" s="1" t="e">
        <f>#REF!</f>
        <v>#REF!</v>
      </c>
      <c r="H23" s="1" t="e">
        <f t="shared" si="1"/>
        <v>#REF!</v>
      </c>
      <c r="I23" s="1" t="e">
        <f>#REF!</f>
        <v>#REF!</v>
      </c>
      <c r="J23" s="1" t="e">
        <f t="shared" si="2"/>
        <v>#REF!</v>
      </c>
      <c r="K23" s="2" t="e">
        <f t="shared" si="3"/>
        <v>#REF!</v>
      </c>
      <c r="L23" s="409" t="e">
        <f t="shared" si="4"/>
        <v>#REF!</v>
      </c>
      <c r="M23" s="410"/>
    </row>
    <row r="24" spans="1:13">
      <c r="A24" s="1">
        <f>список!A24</f>
        <v>23</v>
      </c>
      <c r="B24" s="1" t="str">
        <f>IF(список!B24="","",список!B24)</f>
        <v/>
      </c>
      <c r="C24" s="1">
        <f>IF(список!C24="","",список!C24)</f>
        <v>0</v>
      </c>
      <c r="D24" s="13" t="str">
        <f>IF(список!D24="","",список!D24)</f>
        <v>подготовительная группа</v>
      </c>
      <c r="E24" s="1" t="e">
        <f>#REF!</f>
        <v>#REF!</v>
      </c>
      <c r="F24" s="1" t="e">
        <f t="shared" si="0"/>
        <v>#REF!</v>
      </c>
      <c r="G24" s="1" t="e">
        <f>#REF!</f>
        <v>#REF!</v>
      </c>
      <c r="H24" s="1" t="e">
        <f t="shared" si="1"/>
        <v>#REF!</v>
      </c>
      <c r="I24" s="1" t="e">
        <f>#REF!</f>
        <v>#REF!</v>
      </c>
      <c r="J24" s="1" t="e">
        <f t="shared" si="2"/>
        <v>#REF!</v>
      </c>
      <c r="K24" s="2" t="e">
        <f t="shared" si="3"/>
        <v>#REF!</v>
      </c>
      <c r="L24" s="409" t="e">
        <f t="shared" si="4"/>
        <v>#REF!</v>
      </c>
      <c r="M24" s="410"/>
    </row>
    <row r="25" spans="1:13">
      <c r="A25" s="1">
        <f>список!A25</f>
        <v>24</v>
      </c>
      <c r="B25" s="1" t="str">
        <f>IF(список!B25="","",список!B25)</f>
        <v/>
      </c>
      <c r="C25" s="1">
        <f>IF(список!C25="","",список!C25)</f>
        <v>0</v>
      </c>
      <c r="D25" s="13" t="str">
        <f>IF(список!D25="","",список!D25)</f>
        <v>подготовительная группа</v>
      </c>
      <c r="E25" s="1" t="e">
        <f>#REF!</f>
        <v>#REF!</v>
      </c>
      <c r="F25" s="1" t="e">
        <f t="shared" si="0"/>
        <v>#REF!</v>
      </c>
      <c r="G25" s="1" t="e">
        <f>#REF!</f>
        <v>#REF!</v>
      </c>
      <c r="H25" s="1" t="e">
        <f t="shared" si="1"/>
        <v>#REF!</v>
      </c>
      <c r="I25" s="1" t="e">
        <f>#REF!</f>
        <v>#REF!</v>
      </c>
      <c r="J25" s="1" t="e">
        <f t="shared" si="2"/>
        <v>#REF!</v>
      </c>
      <c r="K25" s="2" t="e">
        <f t="shared" si="3"/>
        <v>#REF!</v>
      </c>
      <c r="L25" s="409" t="e">
        <f t="shared" si="4"/>
        <v>#REF!</v>
      </c>
      <c r="M25" s="410"/>
    </row>
    <row r="26" spans="1:13">
      <c r="A26" s="1">
        <f>список!A26</f>
        <v>25</v>
      </c>
      <c r="B26" s="1" t="str">
        <f>IF(список!B26="","",список!B26)</f>
        <v/>
      </c>
      <c r="C26" s="1">
        <f>IF(список!C26="","",список!C26)</f>
        <v>0</v>
      </c>
      <c r="D26" s="13" t="str">
        <f>IF(список!D26="","",список!D26)</f>
        <v>подготовительная группа</v>
      </c>
      <c r="E26" s="1" t="e">
        <f>#REF!</f>
        <v>#REF!</v>
      </c>
      <c r="F26" s="1" t="e">
        <f t="shared" si="0"/>
        <v>#REF!</v>
      </c>
      <c r="G26" s="1" t="e">
        <f>#REF!</f>
        <v>#REF!</v>
      </c>
      <c r="H26" s="1" t="e">
        <f t="shared" si="1"/>
        <v>#REF!</v>
      </c>
      <c r="I26" s="1" t="e">
        <f>#REF!</f>
        <v>#REF!</v>
      </c>
      <c r="J26" s="1" t="e">
        <f t="shared" si="2"/>
        <v>#REF!</v>
      </c>
      <c r="K26" s="2" t="e">
        <f t="shared" si="3"/>
        <v>#REF!</v>
      </c>
      <c r="L26" s="409" t="e">
        <f t="shared" si="4"/>
        <v>#REF!</v>
      </c>
      <c r="M26" s="410"/>
    </row>
    <row r="27" spans="1:13">
      <c r="A27" s="1">
        <f>список!A27</f>
        <v>26</v>
      </c>
      <c r="B27" s="1" t="str">
        <f>IF(список!B27="","",список!B27)</f>
        <v/>
      </c>
      <c r="C27" s="1">
        <f>IF(список!C27="","",список!C27)</f>
        <v>0</v>
      </c>
      <c r="D27" s="13" t="str">
        <f>IF(список!D27="","",список!D27)</f>
        <v>подготовительная группа</v>
      </c>
      <c r="E27" s="1" t="e">
        <f>#REF!</f>
        <v>#REF!</v>
      </c>
      <c r="F27" s="1" t="e">
        <f t="shared" si="0"/>
        <v>#REF!</v>
      </c>
      <c r="G27" s="1" t="e">
        <f>#REF!</f>
        <v>#REF!</v>
      </c>
      <c r="H27" s="1" t="e">
        <f t="shared" si="1"/>
        <v>#REF!</v>
      </c>
      <c r="I27" s="1" t="e">
        <f>#REF!</f>
        <v>#REF!</v>
      </c>
      <c r="J27" s="1" t="e">
        <f t="shared" si="2"/>
        <v>#REF!</v>
      </c>
      <c r="K27" s="2" t="e">
        <f t="shared" si="3"/>
        <v>#REF!</v>
      </c>
      <c r="L27" s="409" t="e">
        <f t="shared" si="4"/>
        <v>#REF!</v>
      </c>
      <c r="M27" s="410"/>
    </row>
    <row r="28" spans="1:13">
      <c r="A28" s="1">
        <f>список!A28</f>
        <v>27</v>
      </c>
      <c r="B28" s="1" t="str">
        <f>IF(список!B28="","",список!B28)</f>
        <v/>
      </c>
      <c r="C28" s="1">
        <f>IF(список!C28="","",список!C28)</f>
        <v>0</v>
      </c>
      <c r="D28" s="13" t="str">
        <f>IF(список!D28="","",список!D28)</f>
        <v>подготовительная группа</v>
      </c>
      <c r="E28" s="1" t="e">
        <f>#REF!</f>
        <v>#REF!</v>
      </c>
      <c r="F28" s="1" t="e">
        <f t="shared" si="0"/>
        <v>#REF!</v>
      </c>
      <c r="G28" s="1" t="e">
        <f>#REF!</f>
        <v>#REF!</v>
      </c>
      <c r="H28" s="1" t="e">
        <f t="shared" si="1"/>
        <v>#REF!</v>
      </c>
      <c r="I28" s="1" t="e">
        <f>#REF!</f>
        <v>#REF!</v>
      </c>
      <c r="J28" s="1" t="e">
        <f t="shared" si="2"/>
        <v>#REF!</v>
      </c>
      <c r="K28" s="2" t="e">
        <f t="shared" si="3"/>
        <v>#REF!</v>
      </c>
      <c r="L28" s="409" t="e">
        <f t="shared" si="4"/>
        <v>#REF!</v>
      </c>
      <c r="M28" s="410"/>
    </row>
    <row r="29" spans="1:13">
      <c r="A29" s="1">
        <f>список!A29</f>
        <v>28</v>
      </c>
      <c r="B29" s="1" t="str">
        <f>IF(список!B29="","",список!B29)</f>
        <v/>
      </c>
      <c r="C29" s="1">
        <f>IF(список!C29="","",список!C29)</f>
        <v>0</v>
      </c>
      <c r="D29" s="13" t="str">
        <f>IF(список!D29="","",список!D29)</f>
        <v>подготовительная группа</v>
      </c>
      <c r="E29" s="1" t="e">
        <f>#REF!</f>
        <v>#REF!</v>
      </c>
      <c r="F29" s="1" t="e">
        <f t="shared" si="0"/>
        <v>#REF!</v>
      </c>
      <c r="G29" s="1" t="e">
        <f>#REF!</f>
        <v>#REF!</v>
      </c>
      <c r="H29" s="1" t="e">
        <f t="shared" si="1"/>
        <v>#REF!</v>
      </c>
      <c r="I29" s="1" t="e">
        <f>#REF!</f>
        <v>#REF!</v>
      </c>
      <c r="J29" s="1" t="e">
        <f t="shared" si="2"/>
        <v>#REF!</v>
      </c>
      <c r="K29" s="2" t="e">
        <f t="shared" si="3"/>
        <v>#REF!</v>
      </c>
      <c r="L29" s="409" t="e">
        <f t="shared" si="4"/>
        <v>#REF!</v>
      </c>
      <c r="M29" s="410"/>
    </row>
    <row r="30" spans="1:13">
      <c r="A30" s="1">
        <f>список!A30</f>
        <v>29</v>
      </c>
      <c r="B30" s="1" t="str">
        <f>IF(список!B30="","",список!B30)</f>
        <v/>
      </c>
      <c r="C30" s="1">
        <f>IF(список!C30="","",список!C30)</f>
        <v>0</v>
      </c>
      <c r="D30" s="13" t="str">
        <f>IF(список!D30="","",список!D30)</f>
        <v>подготовительная группа</v>
      </c>
      <c r="E30" s="1" t="e">
        <f>#REF!</f>
        <v>#REF!</v>
      </c>
      <c r="F30" s="1" t="e">
        <f t="shared" si="0"/>
        <v>#REF!</v>
      </c>
      <c r="G30" s="1" t="e">
        <f>#REF!</f>
        <v>#REF!</v>
      </c>
      <c r="H30" s="1" t="e">
        <f t="shared" si="1"/>
        <v>#REF!</v>
      </c>
      <c r="I30" s="1" t="e">
        <f>#REF!</f>
        <v>#REF!</v>
      </c>
      <c r="J30" s="1" t="e">
        <f t="shared" si="2"/>
        <v>#REF!</v>
      </c>
      <c r="K30" s="2" t="e">
        <f t="shared" si="3"/>
        <v>#REF!</v>
      </c>
      <c r="L30" s="409" t="e">
        <f t="shared" si="4"/>
        <v>#REF!</v>
      </c>
      <c r="M30" s="410"/>
    </row>
    <row r="31" spans="1:13">
      <c r="A31" s="1">
        <f>список!A31</f>
        <v>30</v>
      </c>
      <c r="B31" s="1">
        <f>IF(список!C8="","",список!C8)</f>
        <v>0</v>
      </c>
      <c r="C31" s="1">
        <f>IF(список!C31="","",список!C31)</f>
        <v>0</v>
      </c>
      <c r="D31" s="13" t="str">
        <f>IF(список!D31="","",список!D31)</f>
        <v>подготовительная группа</v>
      </c>
      <c r="E31" s="1" t="e">
        <f>#REF!</f>
        <v>#REF!</v>
      </c>
      <c r="F31" s="1" t="e">
        <f t="shared" si="0"/>
        <v>#REF!</v>
      </c>
      <c r="G31" s="1" t="e">
        <f>#REF!</f>
        <v>#REF!</v>
      </c>
      <c r="H31" s="1" t="e">
        <f t="shared" si="1"/>
        <v>#REF!</v>
      </c>
      <c r="I31" s="1" t="e">
        <f>#REF!</f>
        <v>#REF!</v>
      </c>
      <c r="J31" s="1" t="e">
        <f t="shared" si="2"/>
        <v>#REF!</v>
      </c>
      <c r="K31" s="2" t="e">
        <f t="shared" si="3"/>
        <v>#REF!</v>
      </c>
      <c r="L31" s="409" t="e">
        <f t="shared" si="4"/>
        <v>#REF!</v>
      </c>
      <c r="M31" s="410"/>
    </row>
    <row r="32" spans="1:13">
      <c r="A32" s="1" t="e">
        <f>список!#REF!</f>
        <v>#REF!</v>
      </c>
      <c r="B32" s="1" t="e">
        <f>IF(список!#REF!="","",список!#REF!)</f>
        <v>#REF!</v>
      </c>
      <c r="C32" s="1" t="e">
        <f>IF(список!#REF!="","",список!#REF!)</f>
        <v>#REF!</v>
      </c>
      <c r="D32" s="13" t="e">
        <f>IF(список!#REF!="","",список!#REF!)</f>
        <v>#REF!</v>
      </c>
      <c r="E32" s="1" t="e">
        <f>#REF!</f>
        <v>#REF!</v>
      </c>
      <c r="F32" s="1" t="e">
        <f t="shared" si="0"/>
        <v>#REF!</v>
      </c>
      <c r="G32" s="1" t="e">
        <f>#REF!</f>
        <v>#REF!</v>
      </c>
      <c r="H32" s="1" t="e">
        <f t="shared" si="1"/>
        <v>#REF!</v>
      </c>
      <c r="I32" s="1" t="e">
        <f>#REF!</f>
        <v>#REF!</v>
      </c>
      <c r="J32" s="1" t="e">
        <f t="shared" si="2"/>
        <v>#REF!</v>
      </c>
      <c r="K32" s="2" t="e">
        <f t="shared" si="3"/>
        <v>#REF!</v>
      </c>
      <c r="L32" s="409" t="e">
        <f t="shared" si="4"/>
        <v>#REF!</v>
      </c>
      <c r="M32" s="410"/>
    </row>
    <row r="33" spans="1:13">
      <c r="A33" s="1" t="e">
        <f>список!#REF!</f>
        <v>#REF!</v>
      </c>
      <c r="B33" s="1" t="e">
        <f>IF(список!#REF!="","",список!#REF!)</f>
        <v>#REF!</v>
      </c>
      <c r="C33" s="1" t="e">
        <f>IF(список!#REF!="","",список!#REF!)</f>
        <v>#REF!</v>
      </c>
      <c r="D33" s="13" t="e">
        <f>IF(список!#REF!="","",список!#REF!)</f>
        <v>#REF!</v>
      </c>
      <c r="E33" s="1" t="e">
        <f>#REF!</f>
        <v>#REF!</v>
      </c>
      <c r="F33" s="1" t="e">
        <f t="shared" si="0"/>
        <v>#REF!</v>
      </c>
      <c r="G33" s="1" t="e">
        <f>#REF!</f>
        <v>#REF!</v>
      </c>
      <c r="H33" s="1" t="e">
        <f t="shared" si="1"/>
        <v>#REF!</v>
      </c>
      <c r="I33" s="1" t="e">
        <f>#REF!</f>
        <v>#REF!</v>
      </c>
      <c r="J33" s="1" t="e">
        <f t="shared" si="2"/>
        <v>#REF!</v>
      </c>
      <c r="K33" s="2" t="e">
        <f t="shared" si="3"/>
        <v>#REF!</v>
      </c>
      <c r="L33" s="409" t="e">
        <f t="shared" si="4"/>
        <v>#REF!</v>
      </c>
      <c r="M33" s="410"/>
    </row>
    <row r="34" spans="1:13">
      <c r="K34" s="2"/>
      <c r="L34" s="409"/>
      <c r="M34" s="410"/>
    </row>
  </sheetData>
  <mergeCells count="37">
    <mergeCell ref="L4:M4"/>
    <mergeCell ref="L5:M5"/>
    <mergeCell ref="A1:AB1"/>
    <mergeCell ref="E2:J2"/>
    <mergeCell ref="E3:F3"/>
    <mergeCell ref="G3:H3"/>
    <mergeCell ref="I3:J3"/>
    <mergeCell ref="L3:M3"/>
    <mergeCell ref="L6:M6"/>
    <mergeCell ref="L7:M7"/>
    <mergeCell ref="L8:M8"/>
    <mergeCell ref="L9:M9"/>
    <mergeCell ref="L17:M17"/>
    <mergeCell ref="L12:M12"/>
    <mergeCell ref="L13:M13"/>
    <mergeCell ref="L10:M10"/>
    <mergeCell ref="L11:M11"/>
    <mergeCell ref="L14:M14"/>
    <mergeCell ref="L15:M15"/>
    <mergeCell ref="L34:M34"/>
    <mergeCell ref="L29:M29"/>
    <mergeCell ref="L30:M30"/>
    <mergeCell ref="L31:M31"/>
    <mergeCell ref="L32:M32"/>
    <mergeCell ref="L33:M33"/>
    <mergeCell ref="L28:M28"/>
    <mergeCell ref="L26:M26"/>
    <mergeCell ref="L27:M27"/>
    <mergeCell ref="L16:M16"/>
    <mergeCell ref="L18:M18"/>
    <mergeCell ref="L19:M19"/>
    <mergeCell ref="L20:M20"/>
    <mergeCell ref="L21:M21"/>
    <mergeCell ref="L22:M22"/>
    <mergeCell ref="L23:M23"/>
    <mergeCell ref="L24:M24"/>
    <mergeCell ref="L25:M25"/>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11" t="e">
        <f>#REF!</f>
        <v>#REF!</v>
      </c>
      <c r="B1" s="411"/>
      <c r="C1" s="411"/>
      <c r="D1" s="411"/>
      <c r="E1" s="411"/>
      <c r="F1" s="411"/>
      <c r="G1" s="411"/>
      <c r="H1" s="411"/>
      <c r="I1" s="411"/>
      <c r="J1" s="411"/>
      <c r="K1" s="411"/>
      <c r="L1" s="411"/>
      <c r="M1" s="411"/>
      <c r="N1" s="411"/>
      <c r="O1" s="411"/>
      <c r="P1" s="411"/>
      <c r="Q1" s="411"/>
      <c r="R1" s="411"/>
      <c r="S1" s="411"/>
      <c r="T1" s="411"/>
      <c r="U1" s="411"/>
      <c r="V1" s="411"/>
      <c r="W1" s="411"/>
      <c r="X1" s="411"/>
      <c r="Y1" s="411"/>
      <c r="Z1" s="411"/>
      <c r="AA1" s="411"/>
      <c r="AB1" s="411"/>
    </row>
    <row r="2" spans="1:28">
      <c r="A2" s="1" t="str">
        <f>список!A1</f>
        <v>№</v>
      </c>
      <c r="B2" s="1" t="str">
        <f>список!B1</f>
        <v>Фамилия, имя воспитанника</v>
      </c>
      <c r="C2" s="1" t="str">
        <f>список!C1</f>
        <v xml:space="preserve">дата </v>
      </c>
      <c r="D2" s="1" t="str">
        <f>список!D1</f>
        <v>группа</v>
      </c>
      <c r="E2" s="393"/>
      <c r="F2" s="393"/>
      <c r="G2" s="393"/>
      <c r="H2" s="393"/>
      <c r="I2" s="393"/>
      <c r="J2" s="393"/>
    </row>
    <row r="3" spans="1:28">
      <c r="A3" s="1">
        <f>список!A2</f>
        <v>1</v>
      </c>
      <c r="B3" s="1" t="str">
        <f>IF(список!B2="","",список!B2)</f>
        <v/>
      </c>
      <c r="C3" s="1" t="str">
        <f>IF(список!C2="","",список!C2)</f>
        <v/>
      </c>
      <c r="D3" s="13" t="str">
        <f>IF(список!D2="","",список!D2)</f>
        <v>подготовительная группа</v>
      </c>
      <c r="E3" s="393">
        <f>'[1]сырые баллы'!AM3</f>
        <v>35</v>
      </c>
      <c r="F3" s="393"/>
      <c r="G3" s="393">
        <f>'[1]сырые баллы'!AN3</f>
        <v>36</v>
      </c>
      <c r="H3" s="393"/>
      <c r="I3" s="393">
        <f>'[1]сырые баллы'!AO3</f>
        <v>37</v>
      </c>
      <c r="J3" s="393"/>
      <c r="L3" s="409" t="s">
        <v>5</v>
      </c>
      <c r="M3" s="412"/>
    </row>
    <row r="4" spans="1:28">
      <c r="A4" s="1">
        <f>список!A3</f>
        <v>2</v>
      </c>
      <c r="B4" s="1" t="str">
        <f>IF(список!B3="","",список!B3)</f>
        <v/>
      </c>
      <c r="C4" s="1">
        <f>IF(список!C3="","",список!C3)</f>
        <v>0</v>
      </c>
      <c r="D4" s="13" t="str">
        <f>IF(список!D3="","",список!D3)</f>
        <v>подготовительная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09" t="e">
        <f>IF(K4="","",IF(K4&gt;=24,"6 уровень",IF(AND(K4&gt;=18,K4&lt;24),"5 уровень",IF(AND(K4&gt;=13,K4&lt;18),"4 уровень",IF(AND(K4&gt;=9,K4&lt;13),"3 уровень",IF(AND(K4&gt;=3,K4&lt;9),"2 уровень","1 уровень"))))))</f>
        <v>#REF!</v>
      </c>
      <c r="M4" s="410"/>
    </row>
    <row r="5" spans="1:28">
      <c r="A5" s="1">
        <f>список!A4</f>
        <v>3</v>
      </c>
      <c r="B5" s="1" t="str">
        <f>IF(список!B4="","",список!B4)</f>
        <v/>
      </c>
      <c r="C5" s="1">
        <f>IF(список!C4="","",список!C4)</f>
        <v>0</v>
      </c>
      <c r="D5" s="13" t="str">
        <f>IF(список!D4="","",список!D4)</f>
        <v>подготовительная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09" t="e">
        <f t="shared" ref="L5:L33" si="4">IF(K5="","",IF(K5&gt;=24,"6 уровень",IF(AND(K5&gt;=18,K5&lt;24),"5 уровень",IF(AND(K5&gt;=13,K5&lt;18),"4 уровень",IF(AND(K5&gt;=9,K5&lt;13),"3 уровень",IF(AND(K5&gt;=3,K5&lt;9),"2 уровень","1 уровень"))))))</f>
        <v>#REF!</v>
      </c>
      <c r="M5" s="410"/>
    </row>
    <row r="6" spans="1:28">
      <c r="A6" s="1">
        <f>список!A5</f>
        <v>4</v>
      </c>
      <c r="B6" s="1" t="str">
        <f>IF(список!B5="","",список!B5)</f>
        <v/>
      </c>
      <c r="C6" s="1">
        <f>IF(список!C5="","",список!C5)</f>
        <v>0</v>
      </c>
      <c r="D6" s="13" t="str">
        <f>IF(список!D5="","",список!D5)</f>
        <v>подготовительная группа</v>
      </c>
      <c r="E6" s="1" t="e">
        <f>#REF!</f>
        <v>#REF!</v>
      </c>
      <c r="F6" s="1" t="e">
        <f t="shared" si="0"/>
        <v>#REF!</v>
      </c>
      <c r="G6" s="1" t="e">
        <f>#REF!</f>
        <v>#REF!</v>
      </c>
      <c r="H6" s="1" t="e">
        <f t="shared" si="1"/>
        <v>#REF!</v>
      </c>
      <c r="I6" s="1" t="e">
        <f>#REF!</f>
        <v>#REF!</v>
      </c>
      <c r="J6" s="1" t="e">
        <f t="shared" si="2"/>
        <v>#REF!</v>
      </c>
      <c r="K6" s="2" t="e">
        <f t="shared" si="3"/>
        <v>#REF!</v>
      </c>
      <c r="L6" s="409" t="e">
        <f t="shared" si="4"/>
        <v>#REF!</v>
      </c>
      <c r="M6" s="410"/>
    </row>
    <row r="7" spans="1:28">
      <c r="A7" s="1">
        <f>список!A6</f>
        <v>5</v>
      </c>
      <c r="B7" s="1" t="str">
        <f>IF(список!B6="","",список!B6)</f>
        <v/>
      </c>
      <c r="C7" s="1">
        <f>IF(список!C6="","",список!C6)</f>
        <v>0</v>
      </c>
      <c r="D7" s="13" t="str">
        <f>IF(список!D6="","",список!D6)</f>
        <v>подготовительная группа</v>
      </c>
      <c r="E7" s="1" t="e">
        <f>#REF!</f>
        <v>#REF!</v>
      </c>
      <c r="F7" s="1" t="e">
        <f t="shared" si="0"/>
        <v>#REF!</v>
      </c>
      <c r="G7" s="1" t="e">
        <f>#REF!</f>
        <v>#REF!</v>
      </c>
      <c r="H7" s="1" t="e">
        <f t="shared" si="1"/>
        <v>#REF!</v>
      </c>
      <c r="I7" s="1" t="e">
        <f>#REF!</f>
        <v>#REF!</v>
      </c>
      <c r="J7" s="1" t="e">
        <f t="shared" si="2"/>
        <v>#REF!</v>
      </c>
      <c r="K7" s="2" t="e">
        <f t="shared" si="3"/>
        <v>#REF!</v>
      </c>
      <c r="L7" s="409" t="e">
        <f t="shared" si="4"/>
        <v>#REF!</v>
      </c>
      <c r="M7" s="410"/>
    </row>
    <row r="8" spans="1:28">
      <c r="A8" s="1">
        <f>список!A7</f>
        <v>6</v>
      </c>
      <c r="B8" s="1" t="str">
        <f>IF(список!B7="","",список!B7)</f>
        <v/>
      </c>
      <c r="C8" s="1">
        <f>IF(список!C7="","",список!C7)</f>
        <v>0</v>
      </c>
      <c r="D8" s="13" t="str">
        <f>IF(список!D7="","",список!D7)</f>
        <v>подготовительная группа</v>
      </c>
      <c r="E8" s="1" t="e">
        <f>#REF!</f>
        <v>#REF!</v>
      </c>
      <c r="F8" s="1" t="e">
        <f t="shared" si="0"/>
        <v>#REF!</v>
      </c>
      <c r="G8" s="1" t="e">
        <f>#REF!</f>
        <v>#REF!</v>
      </c>
      <c r="H8" s="1" t="e">
        <f t="shared" si="1"/>
        <v>#REF!</v>
      </c>
      <c r="I8" s="1" t="e">
        <f>#REF!</f>
        <v>#REF!</v>
      </c>
      <c r="J8" s="1" t="e">
        <f t="shared" si="2"/>
        <v>#REF!</v>
      </c>
      <c r="K8" s="2" t="e">
        <f t="shared" si="3"/>
        <v>#REF!</v>
      </c>
      <c r="L8" s="409" t="e">
        <f t="shared" si="4"/>
        <v>#REF!</v>
      </c>
      <c r="M8" s="410"/>
    </row>
    <row r="9" spans="1:28">
      <c r="A9" s="1">
        <f>список!A8</f>
        <v>7</v>
      </c>
      <c r="B9" s="1" t="str">
        <f>IF(список!B8="","",список!B8)</f>
        <v/>
      </c>
      <c r="C9" s="1" t="e">
        <f>IF(список!#REF!="","",список!#REF!)</f>
        <v>#REF!</v>
      </c>
      <c r="D9" s="13" t="str">
        <f>IF(список!D8="","",список!D8)</f>
        <v>подготовительная группа</v>
      </c>
      <c r="E9" s="1" t="e">
        <f>#REF!</f>
        <v>#REF!</v>
      </c>
      <c r="F9" s="1" t="e">
        <f t="shared" si="0"/>
        <v>#REF!</v>
      </c>
      <c r="G9" s="1" t="e">
        <f>#REF!</f>
        <v>#REF!</v>
      </c>
      <c r="H9" s="1" t="e">
        <f t="shared" si="1"/>
        <v>#REF!</v>
      </c>
      <c r="I9" s="1" t="e">
        <f>#REF!</f>
        <v>#REF!</v>
      </c>
      <c r="J9" s="1" t="e">
        <f t="shared" si="2"/>
        <v>#REF!</v>
      </c>
      <c r="K9" s="2" t="e">
        <f t="shared" si="3"/>
        <v>#REF!</v>
      </c>
      <c r="L9" s="409" t="e">
        <f t="shared" si="4"/>
        <v>#REF!</v>
      </c>
      <c r="M9" s="410"/>
    </row>
    <row r="10" spans="1:28">
      <c r="A10" s="1">
        <f>список!A9</f>
        <v>8</v>
      </c>
      <c r="B10" s="1" t="str">
        <f>IF(список!B9="","",список!B9)</f>
        <v/>
      </c>
      <c r="C10" s="1">
        <f>IF(список!C9="","",список!C9)</f>
        <v>0</v>
      </c>
      <c r="D10" s="13" t="str">
        <f>IF(список!D9="","",список!D9)</f>
        <v>подготовительная группа</v>
      </c>
      <c r="E10" s="1" t="e">
        <f>#REF!</f>
        <v>#REF!</v>
      </c>
      <c r="F10" s="1" t="e">
        <f t="shared" si="0"/>
        <v>#REF!</v>
      </c>
      <c r="G10" s="1" t="e">
        <f>#REF!</f>
        <v>#REF!</v>
      </c>
      <c r="H10" s="1" t="e">
        <f t="shared" si="1"/>
        <v>#REF!</v>
      </c>
      <c r="I10" s="1" t="e">
        <f>#REF!</f>
        <v>#REF!</v>
      </c>
      <c r="J10" s="1" t="e">
        <f t="shared" si="2"/>
        <v>#REF!</v>
      </c>
      <c r="K10" s="2" t="e">
        <f t="shared" si="3"/>
        <v>#REF!</v>
      </c>
      <c r="L10" s="409" t="e">
        <f t="shared" si="4"/>
        <v>#REF!</v>
      </c>
      <c r="M10" s="410"/>
    </row>
    <row r="11" spans="1:28">
      <c r="A11" s="1">
        <f>список!A10</f>
        <v>9</v>
      </c>
      <c r="B11" s="1" t="str">
        <f>IF(список!B10="","",список!B10)</f>
        <v/>
      </c>
      <c r="C11" s="1">
        <f>IF(список!C10="","",список!C10)</f>
        <v>0</v>
      </c>
      <c r="D11" s="13" t="str">
        <f>IF(список!D10="","",список!D10)</f>
        <v>подготовительная группа</v>
      </c>
      <c r="E11" s="1" t="e">
        <f>#REF!</f>
        <v>#REF!</v>
      </c>
      <c r="F11" s="1" t="e">
        <f t="shared" si="0"/>
        <v>#REF!</v>
      </c>
      <c r="G11" s="1" t="e">
        <f>#REF!</f>
        <v>#REF!</v>
      </c>
      <c r="H11" s="1" t="e">
        <f t="shared" si="1"/>
        <v>#REF!</v>
      </c>
      <c r="I11" s="1" t="e">
        <f>#REF!</f>
        <v>#REF!</v>
      </c>
      <c r="J11" s="1" t="e">
        <f t="shared" si="2"/>
        <v>#REF!</v>
      </c>
      <c r="K11" s="2" t="e">
        <f t="shared" si="3"/>
        <v>#REF!</v>
      </c>
      <c r="L11" s="409" t="e">
        <f t="shared" si="4"/>
        <v>#REF!</v>
      </c>
      <c r="M11" s="410"/>
    </row>
    <row r="12" spans="1:28">
      <c r="A12" s="1">
        <f>список!A11</f>
        <v>10</v>
      </c>
      <c r="B12" s="1" t="str">
        <f>IF(список!B11="","",список!B11)</f>
        <v/>
      </c>
      <c r="C12" s="1">
        <f>IF(список!C11="","",список!C11)</f>
        <v>0</v>
      </c>
      <c r="D12" s="13" t="str">
        <f>IF(список!D11="","",список!D11)</f>
        <v>подготовительная группа</v>
      </c>
      <c r="E12" s="1" t="e">
        <f>#REF!</f>
        <v>#REF!</v>
      </c>
      <c r="F12" s="1" t="e">
        <f t="shared" si="0"/>
        <v>#REF!</v>
      </c>
      <c r="G12" s="1" t="e">
        <f>#REF!</f>
        <v>#REF!</v>
      </c>
      <c r="H12" s="1" t="e">
        <f t="shared" si="1"/>
        <v>#REF!</v>
      </c>
      <c r="I12" s="1" t="e">
        <f>#REF!</f>
        <v>#REF!</v>
      </c>
      <c r="J12" s="1" t="e">
        <f t="shared" si="2"/>
        <v>#REF!</v>
      </c>
      <c r="K12" s="2" t="e">
        <f t="shared" si="3"/>
        <v>#REF!</v>
      </c>
      <c r="L12" s="409" t="e">
        <f t="shared" si="4"/>
        <v>#REF!</v>
      </c>
      <c r="M12" s="410"/>
    </row>
    <row r="13" spans="1:28">
      <c r="A13" s="1">
        <f>список!A12</f>
        <v>11</v>
      </c>
      <c r="B13" s="1" t="str">
        <f>IF(список!B12="","",список!B12)</f>
        <v/>
      </c>
      <c r="C13" s="1">
        <f>IF(список!C12="","",список!C12)</f>
        <v>0</v>
      </c>
      <c r="D13" s="13" t="str">
        <f>IF(список!D12="","",список!D12)</f>
        <v>подготовительная группа</v>
      </c>
      <c r="E13" s="1" t="e">
        <f>#REF!</f>
        <v>#REF!</v>
      </c>
      <c r="F13" s="1" t="e">
        <f t="shared" si="0"/>
        <v>#REF!</v>
      </c>
      <c r="G13" s="1" t="e">
        <f>#REF!</f>
        <v>#REF!</v>
      </c>
      <c r="H13" s="1" t="e">
        <f t="shared" si="1"/>
        <v>#REF!</v>
      </c>
      <c r="I13" s="1" t="e">
        <f>#REF!</f>
        <v>#REF!</v>
      </c>
      <c r="J13" s="1" t="e">
        <f t="shared" si="2"/>
        <v>#REF!</v>
      </c>
      <c r="K13" s="2" t="e">
        <f t="shared" si="3"/>
        <v>#REF!</v>
      </c>
      <c r="L13" s="409" t="e">
        <f t="shared" si="4"/>
        <v>#REF!</v>
      </c>
      <c r="M13" s="410"/>
    </row>
    <row r="14" spans="1:28">
      <c r="A14" s="1">
        <f>список!A14</f>
        <v>13</v>
      </c>
      <c r="B14" s="1" t="str">
        <f>IF(список!B14="","",список!B14)</f>
        <v/>
      </c>
      <c r="C14" s="1">
        <f>IF(список!C14="","",список!C14)</f>
        <v>0</v>
      </c>
      <c r="D14" s="13" t="str">
        <f>IF(список!D14="","",список!D14)</f>
        <v>подготовительная группа</v>
      </c>
      <c r="E14" s="1" t="e">
        <f>#REF!</f>
        <v>#REF!</v>
      </c>
      <c r="F14" s="1" t="e">
        <f t="shared" si="0"/>
        <v>#REF!</v>
      </c>
      <c r="G14" s="1" t="e">
        <f>#REF!</f>
        <v>#REF!</v>
      </c>
      <c r="H14" s="1" t="e">
        <f t="shared" si="1"/>
        <v>#REF!</v>
      </c>
      <c r="I14" s="1" t="e">
        <f>#REF!</f>
        <v>#REF!</v>
      </c>
      <c r="J14" s="1" t="e">
        <f t="shared" si="2"/>
        <v>#REF!</v>
      </c>
      <c r="K14" s="2" t="e">
        <f t="shared" si="3"/>
        <v>#REF!</v>
      </c>
      <c r="L14" s="409" t="e">
        <f t="shared" si="4"/>
        <v>#REF!</v>
      </c>
      <c r="M14" s="410"/>
    </row>
    <row r="15" spans="1:28">
      <c r="A15" s="1">
        <f>список!A15</f>
        <v>14</v>
      </c>
      <c r="B15" s="1" t="str">
        <f>IF(список!B15="","",список!B15)</f>
        <v/>
      </c>
      <c r="C15" s="1">
        <f>IF(список!C15="","",список!C15)</f>
        <v>0</v>
      </c>
      <c r="D15" s="13" t="str">
        <f>IF(список!D15="","",список!D15)</f>
        <v>подготовительная группа</v>
      </c>
      <c r="E15" s="1" t="e">
        <f>#REF!</f>
        <v>#REF!</v>
      </c>
      <c r="F15" s="1" t="e">
        <f t="shared" si="0"/>
        <v>#REF!</v>
      </c>
      <c r="G15" s="1" t="e">
        <f>#REF!</f>
        <v>#REF!</v>
      </c>
      <c r="H15" s="1" t="e">
        <f t="shared" si="1"/>
        <v>#REF!</v>
      </c>
      <c r="I15" s="1" t="e">
        <f>#REF!</f>
        <v>#REF!</v>
      </c>
      <c r="J15" s="1" t="e">
        <f t="shared" si="2"/>
        <v>#REF!</v>
      </c>
      <c r="K15" s="2" t="e">
        <f t="shared" si="3"/>
        <v>#REF!</v>
      </c>
      <c r="L15" s="409" t="e">
        <f t="shared" si="4"/>
        <v>#REF!</v>
      </c>
      <c r="M15" s="410"/>
    </row>
    <row r="16" spans="1:28">
      <c r="A16" s="1">
        <f>список!A16</f>
        <v>15</v>
      </c>
      <c r="B16" s="1" t="str">
        <f>IF(список!B16="","",список!B16)</f>
        <v/>
      </c>
      <c r="C16" s="1">
        <f>IF(список!C16="","",список!C16)</f>
        <v>0</v>
      </c>
      <c r="D16" s="13" t="str">
        <f>IF(список!D16="","",список!D16)</f>
        <v>подготовительная группа</v>
      </c>
      <c r="E16" s="1" t="e">
        <f>#REF!</f>
        <v>#REF!</v>
      </c>
      <c r="F16" s="1" t="e">
        <f t="shared" si="0"/>
        <v>#REF!</v>
      </c>
      <c r="G16" s="1" t="e">
        <f>#REF!</f>
        <v>#REF!</v>
      </c>
      <c r="H16" s="1" t="e">
        <f t="shared" si="1"/>
        <v>#REF!</v>
      </c>
      <c r="I16" s="1" t="e">
        <f>#REF!</f>
        <v>#REF!</v>
      </c>
      <c r="J16" s="1" t="e">
        <f t="shared" si="2"/>
        <v>#REF!</v>
      </c>
      <c r="K16" s="2" t="e">
        <f t="shared" si="3"/>
        <v>#REF!</v>
      </c>
      <c r="L16" s="409" t="e">
        <f t="shared" si="4"/>
        <v>#REF!</v>
      </c>
      <c r="M16" s="410"/>
    </row>
    <row r="17" spans="1:13">
      <c r="A17" s="1">
        <f>список!A17</f>
        <v>16</v>
      </c>
      <c r="B17" s="1" t="str">
        <f>IF(список!B17="","",список!B17)</f>
        <v/>
      </c>
      <c r="C17" s="1">
        <f>IF(список!C17="","",список!C17)</f>
        <v>0</v>
      </c>
      <c r="D17" s="13" t="str">
        <f>IF(список!D17="","",список!D17)</f>
        <v>подготовительная группа</v>
      </c>
      <c r="E17" s="1" t="e">
        <f>#REF!</f>
        <v>#REF!</v>
      </c>
      <c r="F17" s="1" t="e">
        <f t="shared" si="0"/>
        <v>#REF!</v>
      </c>
      <c r="G17" s="1" t="e">
        <f>#REF!</f>
        <v>#REF!</v>
      </c>
      <c r="H17" s="1" t="e">
        <f t="shared" si="1"/>
        <v>#REF!</v>
      </c>
      <c r="I17" s="1" t="e">
        <f>#REF!</f>
        <v>#REF!</v>
      </c>
      <c r="J17" s="1" t="e">
        <f t="shared" si="2"/>
        <v>#REF!</v>
      </c>
      <c r="K17" s="2" t="e">
        <f t="shared" si="3"/>
        <v>#REF!</v>
      </c>
      <c r="L17" s="409" t="e">
        <f t="shared" si="4"/>
        <v>#REF!</v>
      </c>
      <c r="M17" s="410"/>
    </row>
    <row r="18" spans="1:13">
      <c r="A18" s="1">
        <f>список!A18</f>
        <v>17</v>
      </c>
      <c r="B18" s="1" t="str">
        <f>IF(список!B18="","",список!B18)</f>
        <v/>
      </c>
      <c r="C18" s="1">
        <f>IF(список!C18="","",список!C18)</f>
        <v>0</v>
      </c>
      <c r="D18" s="13" t="str">
        <f>IF(список!D18="","",список!D18)</f>
        <v>подготовительная группа</v>
      </c>
      <c r="E18" s="1" t="e">
        <f>#REF!</f>
        <v>#REF!</v>
      </c>
      <c r="F18" s="1" t="e">
        <f t="shared" si="0"/>
        <v>#REF!</v>
      </c>
      <c r="G18" s="1" t="e">
        <f>#REF!</f>
        <v>#REF!</v>
      </c>
      <c r="H18" s="1" t="e">
        <f t="shared" si="1"/>
        <v>#REF!</v>
      </c>
      <c r="I18" s="1" t="e">
        <f>#REF!</f>
        <v>#REF!</v>
      </c>
      <c r="J18" s="1" t="e">
        <f t="shared" si="2"/>
        <v>#REF!</v>
      </c>
      <c r="K18" s="2" t="e">
        <f t="shared" si="3"/>
        <v>#REF!</v>
      </c>
      <c r="L18" s="409" t="e">
        <f t="shared" si="4"/>
        <v>#REF!</v>
      </c>
      <c r="M18" s="410"/>
    </row>
    <row r="19" spans="1:13">
      <c r="A19" s="1">
        <f>список!A19</f>
        <v>18</v>
      </c>
      <c r="B19" s="1" t="str">
        <f>IF(список!B19="","",список!B19)</f>
        <v/>
      </c>
      <c r="C19" s="1">
        <f>IF(список!C19="","",список!C19)</f>
        <v>0</v>
      </c>
      <c r="D19" s="13" t="str">
        <f>IF(список!D19="","",список!D19)</f>
        <v>подготовительная группа</v>
      </c>
      <c r="E19" s="1" t="e">
        <f>#REF!</f>
        <v>#REF!</v>
      </c>
      <c r="F19" s="1" t="e">
        <f t="shared" si="0"/>
        <v>#REF!</v>
      </c>
      <c r="G19" s="1" t="e">
        <f>#REF!</f>
        <v>#REF!</v>
      </c>
      <c r="H19" s="1" t="e">
        <f t="shared" si="1"/>
        <v>#REF!</v>
      </c>
      <c r="I19" s="1" t="e">
        <f>#REF!</f>
        <v>#REF!</v>
      </c>
      <c r="J19" s="1" t="e">
        <f t="shared" si="2"/>
        <v>#REF!</v>
      </c>
      <c r="K19" s="2" t="e">
        <f t="shared" si="3"/>
        <v>#REF!</v>
      </c>
      <c r="L19" s="409" t="e">
        <f t="shared" si="4"/>
        <v>#REF!</v>
      </c>
      <c r="M19" s="410"/>
    </row>
    <row r="20" spans="1:13">
      <c r="A20" s="1">
        <f>список!A20</f>
        <v>19</v>
      </c>
      <c r="B20" s="1" t="str">
        <f>IF(список!B20="","",список!B20)</f>
        <v/>
      </c>
      <c r="C20" s="1">
        <f>IF(список!C20="","",список!C20)</f>
        <v>0</v>
      </c>
      <c r="D20" s="13" t="str">
        <f>IF(список!D20="","",список!D20)</f>
        <v>подготовительная группа</v>
      </c>
      <c r="E20" s="1" t="e">
        <f>#REF!</f>
        <v>#REF!</v>
      </c>
      <c r="F20" s="1" t="e">
        <f t="shared" si="0"/>
        <v>#REF!</v>
      </c>
      <c r="G20" s="1" t="e">
        <f>#REF!</f>
        <v>#REF!</v>
      </c>
      <c r="H20" s="1" t="e">
        <f t="shared" si="1"/>
        <v>#REF!</v>
      </c>
      <c r="I20" s="1" t="e">
        <f>#REF!</f>
        <v>#REF!</v>
      </c>
      <c r="J20" s="1" t="e">
        <f t="shared" si="2"/>
        <v>#REF!</v>
      </c>
      <c r="K20" s="2" t="e">
        <f t="shared" si="3"/>
        <v>#REF!</v>
      </c>
      <c r="L20" s="409" t="e">
        <f t="shared" si="4"/>
        <v>#REF!</v>
      </c>
      <c r="M20" s="410"/>
    </row>
    <row r="21" spans="1:13">
      <c r="A21" s="1">
        <f>список!A21</f>
        <v>20</v>
      </c>
      <c r="B21" s="1" t="str">
        <f>IF(список!B21="","",список!B21)</f>
        <v/>
      </c>
      <c r="C21" s="1">
        <f>IF(список!C21="","",список!C21)</f>
        <v>0</v>
      </c>
      <c r="D21" s="13" t="str">
        <f>IF(список!D21="","",список!D21)</f>
        <v>подготовительная группа</v>
      </c>
      <c r="E21" s="1" t="e">
        <f>#REF!</f>
        <v>#REF!</v>
      </c>
      <c r="F21" s="1" t="e">
        <f t="shared" si="0"/>
        <v>#REF!</v>
      </c>
      <c r="G21" s="1" t="e">
        <f>#REF!</f>
        <v>#REF!</v>
      </c>
      <c r="H21" s="1" t="e">
        <f t="shared" si="1"/>
        <v>#REF!</v>
      </c>
      <c r="I21" s="1" t="e">
        <f>#REF!</f>
        <v>#REF!</v>
      </c>
      <c r="J21" s="1" t="e">
        <f t="shared" si="2"/>
        <v>#REF!</v>
      </c>
      <c r="K21" s="2" t="e">
        <f t="shared" si="3"/>
        <v>#REF!</v>
      </c>
      <c r="L21" s="409" t="e">
        <f t="shared" si="4"/>
        <v>#REF!</v>
      </c>
      <c r="M21" s="410"/>
    </row>
    <row r="22" spans="1:13">
      <c r="A22" s="1">
        <f>список!A22</f>
        <v>21</v>
      </c>
      <c r="B22" s="1" t="str">
        <f>IF(список!B22="","",список!B22)</f>
        <v/>
      </c>
      <c r="C22" s="1">
        <f>IF(список!C22="","",список!C22)</f>
        <v>0</v>
      </c>
      <c r="D22" s="13" t="str">
        <f>IF(список!D22="","",список!D22)</f>
        <v>подготовительная группа</v>
      </c>
      <c r="E22" s="1" t="e">
        <f>#REF!</f>
        <v>#REF!</v>
      </c>
      <c r="F22" s="1" t="e">
        <f t="shared" si="0"/>
        <v>#REF!</v>
      </c>
      <c r="G22" s="1" t="e">
        <f>#REF!</f>
        <v>#REF!</v>
      </c>
      <c r="H22" s="1" t="e">
        <f t="shared" si="1"/>
        <v>#REF!</v>
      </c>
      <c r="I22" s="1" t="e">
        <f>#REF!</f>
        <v>#REF!</v>
      </c>
      <c r="J22" s="1" t="e">
        <f t="shared" si="2"/>
        <v>#REF!</v>
      </c>
      <c r="K22" s="2" t="e">
        <f t="shared" si="3"/>
        <v>#REF!</v>
      </c>
      <c r="L22" s="409" t="e">
        <f t="shared" si="4"/>
        <v>#REF!</v>
      </c>
      <c r="M22" s="410"/>
    </row>
    <row r="23" spans="1:13">
      <c r="A23" s="1">
        <f>список!A23</f>
        <v>22</v>
      </c>
      <c r="B23" s="1" t="str">
        <f>IF(список!B23="","",список!B23)</f>
        <v/>
      </c>
      <c r="C23" s="1">
        <f>IF(список!C23="","",список!C23)</f>
        <v>0</v>
      </c>
      <c r="D23" s="13" t="str">
        <f>IF(список!D23="","",список!D23)</f>
        <v>подготовительная группа</v>
      </c>
      <c r="E23" s="1" t="e">
        <f>#REF!</f>
        <v>#REF!</v>
      </c>
      <c r="F23" s="1" t="e">
        <f t="shared" si="0"/>
        <v>#REF!</v>
      </c>
      <c r="G23" s="1" t="e">
        <f>#REF!</f>
        <v>#REF!</v>
      </c>
      <c r="H23" s="1" t="e">
        <f t="shared" si="1"/>
        <v>#REF!</v>
      </c>
      <c r="I23" s="1" t="e">
        <f>#REF!</f>
        <v>#REF!</v>
      </c>
      <c r="J23" s="1" t="e">
        <f t="shared" si="2"/>
        <v>#REF!</v>
      </c>
      <c r="K23" s="2" t="e">
        <f t="shared" si="3"/>
        <v>#REF!</v>
      </c>
      <c r="L23" s="409" t="e">
        <f t="shared" si="4"/>
        <v>#REF!</v>
      </c>
      <c r="M23" s="410"/>
    </row>
    <row r="24" spans="1:13">
      <c r="A24" s="1">
        <f>список!A24</f>
        <v>23</v>
      </c>
      <c r="B24" s="1" t="str">
        <f>IF(список!B24="","",список!B24)</f>
        <v/>
      </c>
      <c r="C24" s="1">
        <f>IF(список!C24="","",список!C24)</f>
        <v>0</v>
      </c>
      <c r="D24" s="13" t="str">
        <f>IF(список!D24="","",список!D24)</f>
        <v>подготовительная группа</v>
      </c>
      <c r="E24" s="1" t="e">
        <f>#REF!</f>
        <v>#REF!</v>
      </c>
      <c r="F24" s="1" t="e">
        <f t="shared" si="0"/>
        <v>#REF!</v>
      </c>
      <c r="G24" s="1" t="e">
        <f>#REF!</f>
        <v>#REF!</v>
      </c>
      <c r="H24" s="1" t="e">
        <f t="shared" si="1"/>
        <v>#REF!</v>
      </c>
      <c r="I24" s="1" t="e">
        <f>#REF!</f>
        <v>#REF!</v>
      </c>
      <c r="J24" s="1" t="e">
        <f t="shared" si="2"/>
        <v>#REF!</v>
      </c>
      <c r="K24" s="2" t="e">
        <f t="shared" si="3"/>
        <v>#REF!</v>
      </c>
      <c r="L24" s="409" t="e">
        <f t="shared" si="4"/>
        <v>#REF!</v>
      </c>
      <c r="M24" s="410"/>
    </row>
    <row r="25" spans="1:13">
      <c r="A25" s="1">
        <f>список!A25</f>
        <v>24</v>
      </c>
      <c r="B25" s="1" t="str">
        <f>IF(список!B25="","",список!B25)</f>
        <v/>
      </c>
      <c r="C25" s="1">
        <f>IF(список!C25="","",список!C25)</f>
        <v>0</v>
      </c>
      <c r="D25" s="13" t="str">
        <f>IF(список!D25="","",список!D25)</f>
        <v>подготовительная группа</v>
      </c>
      <c r="E25" s="1" t="e">
        <f>#REF!</f>
        <v>#REF!</v>
      </c>
      <c r="F25" s="1" t="e">
        <f t="shared" si="0"/>
        <v>#REF!</v>
      </c>
      <c r="G25" s="1" t="e">
        <f>#REF!</f>
        <v>#REF!</v>
      </c>
      <c r="H25" s="1" t="e">
        <f t="shared" si="1"/>
        <v>#REF!</v>
      </c>
      <c r="I25" s="1" t="e">
        <f>#REF!</f>
        <v>#REF!</v>
      </c>
      <c r="J25" s="1" t="e">
        <f t="shared" si="2"/>
        <v>#REF!</v>
      </c>
      <c r="K25" s="2" t="e">
        <f t="shared" si="3"/>
        <v>#REF!</v>
      </c>
      <c r="L25" s="409" t="e">
        <f t="shared" si="4"/>
        <v>#REF!</v>
      </c>
      <c r="M25" s="410"/>
    </row>
    <row r="26" spans="1:13">
      <c r="A26" s="1">
        <f>список!A26</f>
        <v>25</v>
      </c>
      <c r="B26" s="1" t="str">
        <f>IF(список!B26="","",список!B26)</f>
        <v/>
      </c>
      <c r="C26" s="1">
        <f>IF(список!C26="","",список!C26)</f>
        <v>0</v>
      </c>
      <c r="D26" s="13" t="str">
        <f>IF(список!D26="","",список!D26)</f>
        <v>подготовительная группа</v>
      </c>
      <c r="E26" s="1" t="e">
        <f>#REF!</f>
        <v>#REF!</v>
      </c>
      <c r="F26" s="1" t="e">
        <f t="shared" si="0"/>
        <v>#REF!</v>
      </c>
      <c r="G26" s="1" t="e">
        <f>#REF!</f>
        <v>#REF!</v>
      </c>
      <c r="H26" s="1" t="e">
        <f t="shared" si="1"/>
        <v>#REF!</v>
      </c>
      <c r="I26" s="1" t="e">
        <f>#REF!</f>
        <v>#REF!</v>
      </c>
      <c r="J26" s="1" t="e">
        <f t="shared" si="2"/>
        <v>#REF!</v>
      </c>
      <c r="K26" s="2" t="e">
        <f t="shared" si="3"/>
        <v>#REF!</v>
      </c>
      <c r="L26" s="409" t="e">
        <f t="shared" si="4"/>
        <v>#REF!</v>
      </c>
      <c r="M26" s="410"/>
    </row>
    <row r="27" spans="1:13">
      <c r="A27" s="1">
        <f>список!A27</f>
        <v>26</v>
      </c>
      <c r="B27" s="1" t="str">
        <f>IF(список!B27="","",список!B27)</f>
        <v/>
      </c>
      <c r="C27" s="1">
        <f>IF(список!C27="","",список!C27)</f>
        <v>0</v>
      </c>
      <c r="D27" s="13" t="str">
        <f>IF(список!D27="","",список!D27)</f>
        <v>подготовительная группа</v>
      </c>
      <c r="E27" s="1" t="e">
        <f>#REF!</f>
        <v>#REF!</v>
      </c>
      <c r="F27" s="1" t="e">
        <f t="shared" si="0"/>
        <v>#REF!</v>
      </c>
      <c r="G27" s="1" t="e">
        <f>#REF!</f>
        <v>#REF!</v>
      </c>
      <c r="H27" s="1" t="e">
        <f t="shared" si="1"/>
        <v>#REF!</v>
      </c>
      <c r="I27" s="1" t="e">
        <f>#REF!</f>
        <v>#REF!</v>
      </c>
      <c r="J27" s="1" t="e">
        <f t="shared" si="2"/>
        <v>#REF!</v>
      </c>
      <c r="K27" s="2" t="e">
        <f t="shared" si="3"/>
        <v>#REF!</v>
      </c>
      <c r="L27" s="409" t="e">
        <f t="shared" si="4"/>
        <v>#REF!</v>
      </c>
      <c r="M27" s="410"/>
    </row>
    <row r="28" spans="1:13">
      <c r="A28" s="1">
        <f>список!A28</f>
        <v>27</v>
      </c>
      <c r="B28" s="1" t="str">
        <f>IF(список!B28="","",список!B28)</f>
        <v/>
      </c>
      <c r="C28" s="1">
        <f>IF(список!C28="","",список!C28)</f>
        <v>0</v>
      </c>
      <c r="D28" s="13" t="str">
        <f>IF(список!D28="","",список!D28)</f>
        <v>подготовительная группа</v>
      </c>
      <c r="E28" s="1" t="e">
        <f>#REF!</f>
        <v>#REF!</v>
      </c>
      <c r="F28" s="1" t="e">
        <f t="shared" si="0"/>
        <v>#REF!</v>
      </c>
      <c r="G28" s="1" t="e">
        <f>#REF!</f>
        <v>#REF!</v>
      </c>
      <c r="H28" s="1" t="e">
        <f t="shared" si="1"/>
        <v>#REF!</v>
      </c>
      <c r="I28" s="1" t="e">
        <f>#REF!</f>
        <v>#REF!</v>
      </c>
      <c r="J28" s="1" t="e">
        <f t="shared" si="2"/>
        <v>#REF!</v>
      </c>
      <c r="K28" s="2" t="e">
        <f t="shared" si="3"/>
        <v>#REF!</v>
      </c>
      <c r="L28" s="409" t="e">
        <f t="shared" si="4"/>
        <v>#REF!</v>
      </c>
      <c r="M28" s="410"/>
    </row>
    <row r="29" spans="1:13">
      <c r="A29" s="1">
        <f>список!A29</f>
        <v>28</v>
      </c>
      <c r="B29" s="1" t="str">
        <f>IF(список!B29="","",список!B29)</f>
        <v/>
      </c>
      <c r="C29" s="1">
        <f>IF(список!C29="","",список!C29)</f>
        <v>0</v>
      </c>
      <c r="D29" s="13" t="str">
        <f>IF(список!D29="","",список!D29)</f>
        <v>подготовительная группа</v>
      </c>
      <c r="E29" s="1" t="e">
        <f>#REF!</f>
        <v>#REF!</v>
      </c>
      <c r="F29" s="1" t="e">
        <f t="shared" si="0"/>
        <v>#REF!</v>
      </c>
      <c r="G29" s="1" t="e">
        <f>#REF!</f>
        <v>#REF!</v>
      </c>
      <c r="H29" s="1" t="e">
        <f t="shared" si="1"/>
        <v>#REF!</v>
      </c>
      <c r="I29" s="1" t="e">
        <f>#REF!</f>
        <v>#REF!</v>
      </c>
      <c r="J29" s="1" t="e">
        <f t="shared" si="2"/>
        <v>#REF!</v>
      </c>
      <c r="K29" s="2" t="e">
        <f t="shared" si="3"/>
        <v>#REF!</v>
      </c>
      <c r="L29" s="409" t="e">
        <f t="shared" si="4"/>
        <v>#REF!</v>
      </c>
      <c r="M29" s="410"/>
    </row>
    <row r="30" spans="1:13">
      <c r="A30" s="1">
        <f>список!A30</f>
        <v>29</v>
      </c>
      <c r="B30" s="1" t="str">
        <f>IF(список!B30="","",список!B30)</f>
        <v/>
      </c>
      <c r="C30" s="1">
        <f>IF(список!C30="","",список!C30)</f>
        <v>0</v>
      </c>
      <c r="D30" s="13" t="str">
        <f>IF(список!D30="","",список!D30)</f>
        <v>подготовительная группа</v>
      </c>
      <c r="E30" s="1" t="e">
        <f>#REF!</f>
        <v>#REF!</v>
      </c>
      <c r="F30" s="1" t="e">
        <f t="shared" si="0"/>
        <v>#REF!</v>
      </c>
      <c r="G30" s="1" t="e">
        <f>#REF!</f>
        <v>#REF!</v>
      </c>
      <c r="H30" s="1" t="e">
        <f t="shared" si="1"/>
        <v>#REF!</v>
      </c>
      <c r="I30" s="1" t="e">
        <f>#REF!</f>
        <v>#REF!</v>
      </c>
      <c r="J30" s="1" t="e">
        <f t="shared" si="2"/>
        <v>#REF!</v>
      </c>
      <c r="K30" s="2" t="e">
        <f t="shared" si="3"/>
        <v>#REF!</v>
      </c>
      <c r="L30" s="409" t="e">
        <f t="shared" si="4"/>
        <v>#REF!</v>
      </c>
      <c r="M30" s="410"/>
    </row>
    <row r="31" spans="1:13">
      <c r="A31" s="1">
        <f>список!A31</f>
        <v>30</v>
      </c>
      <c r="B31" s="1">
        <f>IF(список!C8="","",список!C8)</f>
        <v>0</v>
      </c>
      <c r="C31" s="1">
        <f>IF(список!C31="","",список!C31)</f>
        <v>0</v>
      </c>
      <c r="D31" s="13" t="str">
        <f>IF(список!D31="","",список!D31)</f>
        <v>подготовительная группа</v>
      </c>
      <c r="E31" s="1" t="e">
        <f>#REF!</f>
        <v>#REF!</v>
      </c>
      <c r="F31" s="1" t="e">
        <f t="shared" si="0"/>
        <v>#REF!</v>
      </c>
      <c r="G31" s="1" t="e">
        <f>#REF!</f>
        <v>#REF!</v>
      </c>
      <c r="H31" s="1" t="e">
        <f t="shared" si="1"/>
        <v>#REF!</v>
      </c>
      <c r="I31" s="1" t="e">
        <f>#REF!</f>
        <v>#REF!</v>
      </c>
      <c r="J31" s="1" t="e">
        <f t="shared" si="2"/>
        <v>#REF!</v>
      </c>
      <c r="K31" s="2" t="e">
        <f t="shared" si="3"/>
        <v>#REF!</v>
      </c>
      <c r="L31" s="409" t="e">
        <f t="shared" si="4"/>
        <v>#REF!</v>
      </c>
      <c r="M31" s="410"/>
    </row>
    <row r="32" spans="1:13">
      <c r="A32" s="1" t="e">
        <f>список!#REF!</f>
        <v>#REF!</v>
      </c>
      <c r="B32" s="1" t="e">
        <f>IF(список!#REF!="","",список!#REF!)</f>
        <v>#REF!</v>
      </c>
      <c r="C32" s="1" t="e">
        <f>IF(список!#REF!="","",список!#REF!)</f>
        <v>#REF!</v>
      </c>
      <c r="D32" s="13" t="e">
        <f>IF(список!#REF!="","",список!#REF!)</f>
        <v>#REF!</v>
      </c>
      <c r="E32" s="1" t="e">
        <f>#REF!</f>
        <v>#REF!</v>
      </c>
      <c r="F32" s="1" t="e">
        <f t="shared" si="0"/>
        <v>#REF!</v>
      </c>
      <c r="G32" s="1" t="e">
        <f>#REF!</f>
        <v>#REF!</v>
      </c>
      <c r="H32" s="1" t="e">
        <f t="shared" si="1"/>
        <v>#REF!</v>
      </c>
      <c r="I32" s="1" t="e">
        <f>#REF!</f>
        <v>#REF!</v>
      </c>
      <c r="J32" s="1" t="e">
        <f t="shared" si="2"/>
        <v>#REF!</v>
      </c>
      <c r="K32" s="2" t="e">
        <f t="shared" si="3"/>
        <v>#REF!</v>
      </c>
      <c r="L32" s="409" t="e">
        <f t="shared" si="4"/>
        <v>#REF!</v>
      </c>
      <c r="M32" s="410"/>
    </row>
    <row r="33" spans="1:13">
      <c r="A33" s="1" t="e">
        <f>список!#REF!</f>
        <v>#REF!</v>
      </c>
      <c r="B33" s="1" t="e">
        <f>IF(список!#REF!="","",список!#REF!)</f>
        <v>#REF!</v>
      </c>
      <c r="C33" s="1" t="e">
        <f>IF(список!#REF!="","",список!#REF!)</f>
        <v>#REF!</v>
      </c>
      <c r="D33" s="13" t="e">
        <f>IF(список!#REF!="","",список!#REF!)</f>
        <v>#REF!</v>
      </c>
      <c r="E33" s="1" t="e">
        <f>#REF!</f>
        <v>#REF!</v>
      </c>
      <c r="F33" s="1" t="e">
        <f t="shared" si="0"/>
        <v>#REF!</v>
      </c>
      <c r="G33" s="1" t="e">
        <f>#REF!</f>
        <v>#REF!</v>
      </c>
      <c r="H33" s="1" t="e">
        <f t="shared" si="1"/>
        <v>#REF!</v>
      </c>
      <c r="I33" s="1" t="e">
        <f>#REF!</f>
        <v>#REF!</v>
      </c>
      <c r="J33" s="1" t="e">
        <f t="shared" si="2"/>
        <v>#REF!</v>
      </c>
      <c r="K33" s="2" t="e">
        <f t="shared" si="3"/>
        <v>#REF!</v>
      </c>
      <c r="L33" s="409" t="e">
        <f t="shared" si="4"/>
        <v>#REF!</v>
      </c>
      <c r="M33" s="410"/>
    </row>
    <row r="34" spans="1:13">
      <c r="K34" s="2"/>
      <c r="L34" s="2"/>
      <c r="M34" s="2"/>
    </row>
  </sheetData>
  <mergeCells count="36">
    <mergeCell ref="L4:M4"/>
    <mergeCell ref="L5:M5"/>
    <mergeCell ref="A1:AB1"/>
    <mergeCell ref="E2:J2"/>
    <mergeCell ref="E3:F3"/>
    <mergeCell ref="G3:H3"/>
    <mergeCell ref="I3:J3"/>
    <mergeCell ref="L3:M3"/>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32:M32"/>
    <mergeCell ref="L33:M33"/>
    <mergeCell ref="L22:M22"/>
    <mergeCell ref="L23:M23"/>
    <mergeCell ref="L24:M24"/>
    <mergeCell ref="L25:M25"/>
    <mergeCell ref="L31:M31"/>
    <mergeCell ref="L26:M26"/>
    <mergeCell ref="L27:M27"/>
    <mergeCell ref="L28:M28"/>
    <mergeCell ref="L29:M29"/>
    <mergeCell ref="L30:M30"/>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Y40"/>
  <sheetViews>
    <sheetView topLeftCell="A18" zoomScale="70" zoomScaleNormal="70" workbookViewId="0">
      <selection activeCell="Q33" sqref="Q4:U33"/>
    </sheetView>
  </sheetViews>
  <sheetFormatPr defaultColWidth="9.140625" defaultRowHeight="15"/>
  <cols>
    <col min="1" max="1" width="9.140625" style="82"/>
    <col min="2" max="2" width="22.5703125" style="82" customWidth="1"/>
    <col min="3" max="16384" width="9.140625" style="82"/>
  </cols>
  <sheetData>
    <row r="1" spans="1:25">
      <c r="A1" s="355" t="s">
        <v>136</v>
      </c>
      <c r="B1" s="355"/>
      <c r="C1" s="355"/>
      <c r="D1" s="355"/>
      <c r="E1" s="355"/>
      <c r="F1" s="355"/>
      <c r="G1" s="355"/>
      <c r="H1" s="355"/>
      <c r="I1" s="355"/>
      <c r="J1" s="355"/>
      <c r="K1" s="355"/>
      <c r="L1" s="355"/>
      <c r="M1" s="355"/>
      <c r="N1" s="355"/>
      <c r="O1" s="355"/>
      <c r="P1" s="355"/>
      <c r="Q1" s="355"/>
      <c r="R1" s="355"/>
      <c r="S1" s="355"/>
      <c r="T1" s="355"/>
      <c r="U1" s="355"/>
      <c r="V1" s="355"/>
      <c r="W1" s="355"/>
    </row>
    <row r="2" spans="1:25" ht="35.25" customHeight="1">
      <c r="A2" s="334" t="str">
        <f>список!A1</f>
        <v>№</v>
      </c>
      <c r="B2" s="364" t="str">
        <f>список!B1</f>
        <v>Фамилия, имя воспитанника</v>
      </c>
      <c r="C2" s="367" t="str">
        <f>[2]список!C1</f>
        <v xml:space="preserve">дата </v>
      </c>
      <c r="D2" s="360" t="s">
        <v>137</v>
      </c>
      <c r="E2" s="360"/>
      <c r="F2" s="360"/>
      <c r="G2" s="360"/>
      <c r="H2" s="360"/>
      <c r="I2" s="360"/>
      <c r="J2" s="360"/>
      <c r="K2" s="360"/>
      <c r="L2" s="360"/>
      <c r="M2" s="360"/>
      <c r="N2" s="360"/>
      <c r="O2" s="360"/>
      <c r="P2" s="360"/>
      <c r="Q2" s="361" t="s">
        <v>141</v>
      </c>
      <c r="R2" s="362"/>
      <c r="S2" s="362"/>
      <c r="T2" s="362"/>
      <c r="U2" s="362"/>
      <c r="V2" s="362"/>
      <c r="W2" s="363"/>
      <c r="X2" s="324"/>
      <c r="Y2" s="324"/>
    </row>
    <row r="3" spans="1:25" s="87" customFormat="1" ht="250.5" customHeight="1" thickBot="1">
      <c r="A3" s="336"/>
      <c r="B3" s="365"/>
      <c r="C3" s="368"/>
      <c r="D3" s="131" t="s">
        <v>245</v>
      </c>
      <c r="E3" s="131" t="s">
        <v>246</v>
      </c>
      <c r="F3" s="131" t="s">
        <v>247</v>
      </c>
      <c r="G3" s="131" t="s">
        <v>248</v>
      </c>
      <c r="H3" s="131" t="s">
        <v>249</v>
      </c>
      <c r="I3" s="131" t="s">
        <v>250</v>
      </c>
      <c r="J3" s="131" t="s">
        <v>251</v>
      </c>
      <c r="K3" s="131" t="s">
        <v>252</v>
      </c>
      <c r="L3" s="131" t="s">
        <v>253</v>
      </c>
      <c r="M3" s="131" t="s">
        <v>254</v>
      </c>
      <c r="N3" s="131" t="s">
        <v>255</v>
      </c>
      <c r="O3" s="413" t="s">
        <v>0</v>
      </c>
      <c r="P3" s="414"/>
      <c r="Q3" s="144" t="s">
        <v>256</v>
      </c>
      <c r="R3" s="144" t="s">
        <v>257</v>
      </c>
      <c r="S3" s="144" t="s">
        <v>258</v>
      </c>
      <c r="T3" s="144" t="s">
        <v>259</v>
      </c>
      <c r="U3" s="144" t="s">
        <v>260</v>
      </c>
      <c r="V3" s="325" t="s">
        <v>0</v>
      </c>
      <c r="W3" s="325"/>
      <c r="X3" s="415"/>
      <c r="Y3" s="415"/>
    </row>
    <row r="4" spans="1:25" ht="15.75">
      <c r="A4" s="82">
        <f>список!A2</f>
        <v>1</v>
      </c>
      <c r="B4" s="91" t="str">
        <f>IF(список!B2="","",список!B2)</f>
        <v/>
      </c>
      <c r="C4" s="91" t="str">
        <f>IF(список!C2="","",список!C2)</f>
        <v/>
      </c>
      <c r="D4" s="83"/>
      <c r="E4" s="83"/>
      <c r="F4" s="83"/>
      <c r="G4" s="83"/>
      <c r="H4" s="83"/>
      <c r="I4" s="83"/>
      <c r="J4" s="83"/>
      <c r="K4" s="83"/>
      <c r="L4" s="83"/>
      <c r="M4" s="83"/>
      <c r="N4" s="228"/>
      <c r="O4" s="232" t="str">
        <f>IF(D4="","",IF(E4="","",IF(F4="","",IF(G4="","",IF(H4="","",IF(I4="","",IF(J4="","",IF(K4="","",IF(L4="","",IF(M4="","",IF(N4="","",SUM(D4:N4)/11)))))))))))</f>
        <v/>
      </c>
      <c r="P4" s="233" t="str">
        <f>IF(O4="","",IF(O4&gt;1.5,"сформирован",IF(O4&lt;0.5,"не сформирован", "в стадии формирования")))</f>
        <v/>
      </c>
      <c r="Q4" s="194"/>
      <c r="R4" s="194"/>
      <c r="S4" s="194"/>
      <c r="T4" s="194"/>
      <c r="U4" s="246"/>
      <c r="V4" s="232" t="str">
        <f>IF(Q4="","",IF(R4="","",IF(S4="","",IF(T4="","",IF(U4="","",SUM(Q4:U4)/5)))))</f>
        <v/>
      </c>
      <c r="W4" s="233" t="str">
        <f>IF(V4="","",IF(V4&gt;1.5,"сформирован",IF(V4&lt;0.5,"не сформирован", "в стадии формирования")))</f>
        <v/>
      </c>
      <c r="X4" s="250"/>
      <c r="Y4" s="92"/>
    </row>
    <row r="5" spans="1:25" ht="15.75">
      <c r="A5" s="82">
        <f>список!A3</f>
        <v>2</v>
      </c>
      <c r="B5" s="91" t="str">
        <f>IF(список!B3="","",список!B3)</f>
        <v/>
      </c>
      <c r="C5" s="91">
        <f>IF(список!C3="","",список!C3)</f>
        <v>0</v>
      </c>
      <c r="D5" s="83"/>
      <c r="E5" s="83"/>
      <c r="F5" s="83"/>
      <c r="G5" s="83"/>
      <c r="H5" s="83"/>
      <c r="I5" s="83"/>
      <c r="J5" s="83"/>
      <c r="K5" s="83"/>
      <c r="L5" s="83"/>
      <c r="M5" s="83"/>
      <c r="N5" s="228"/>
      <c r="O5" s="244" t="str">
        <f t="shared" ref="O5:O38" si="0">IF(D5="","",IF(E5="","",IF(F5="","",IF(G5="","",IF(H5="","",IF(I5="","",IF(J5="","",IF(K5="","",IF(L5="","",IF(M5="","",IF(N5="","",SUM(D5:N5)/11)))))))))))</f>
        <v/>
      </c>
      <c r="P5" s="245" t="str">
        <f t="shared" ref="P5:P38" si="1">IF(O5="","",IF(O5&gt;1.5,"сформирован",IF(O5&lt;0.5,"не сформирован", "в стадии формирования")))</f>
        <v/>
      </c>
      <c r="Q5" s="193"/>
      <c r="R5" s="193"/>
      <c r="S5" s="193"/>
      <c r="T5" s="193"/>
      <c r="U5" s="237"/>
      <c r="V5" s="244" t="str">
        <f t="shared" ref="V5:V39" si="2">IF(Q5="","",IF(R5="","",IF(S5="","",IF(T5="","",IF(U5="","",SUM(Q5:U5)/5)))))</f>
        <v/>
      </c>
      <c r="W5" s="245" t="str">
        <f t="shared" ref="W5:W39" si="3">IF(V5="","",IF(V5&gt;1.5,"сформирован",IF(V5&lt;0.5,"не сформирован", "в стадии формирования")))</f>
        <v/>
      </c>
      <c r="X5" s="250"/>
      <c r="Y5" s="92"/>
    </row>
    <row r="6" spans="1:25" ht="15.75">
      <c r="A6" s="82">
        <f>список!A4</f>
        <v>3</v>
      </c>
      <c r="B6" s="91" t="str">
        <f>IF(список!B4="","",список!B4)</f>
        <v/>
      </c>
      <c r="C6" s="91">
        <f>IF(список!C4="","",список!C4)</f>
        <v>0</v>
      </c>
      <c r="D6" s="83"/>
      <c r="E6" s="83"/>
      <c r="F6" s="83"/>
      <c r="G6" s="83"/>
      <c r="H6" s="83"/>
      <c r="I6" s="83"/>
      <c r="J6" s="83"/>
      <c r="K6" s="83"/>
      <c r="L6" s="83"/>
      <c r="M6" s="83"/>
      <c r="N6" s="228"/>
      <c r="O6" s="244" t="str">
        <f t="shared" si="0"/>
        <v/>
      </c>
      <c r="P6" s="245" t="str">
        <f t="shared" si="1"/>
        <v/>
      </c>
      <c r="Q6" s="193"/>
      <c r="R6" s="193"/>
      <c r="S6" s="193"/>
      <c r="T6" s="193"/>
      <c r="U6" s="237"/>
      <c r="V6" s="244" t="str">
        <f t="shared" si="2"/>
        <v/>
      </c>
      <c r="W6" s="245" t="str">
        <f t="shared" si="3"/>
        <v/>
      </c>
      <c r="X6" s="250"/>
      <c r="Y6" s="92"/>
    </row>
    <row r="7" spans="1:25" ht="15.75">
      <c r="A7" s="82">
        <f>список!A5</f>
        <v>4</v>
      </c>
      <c r="B7" s="91" t="str">
        <f>IF(список!B5="","",список!B5)</f>
        <v/>
      </c>
      <c r="C7" s="91">
        <f>IF(список!C5="","",список!C5)</f>
        <v>0</v>
      </c>
      <c r="D7" s="83"/>
      <c r="E7" s="83"/>
      <c r="F7" s="83"/>
      <c r="G7" s="83"/>
      <c r="H7" s="83"/>
      <c r="I7" s="83"/>
      <c r="J7" s="83"/>
      <c r="K7" s="83"/>
      <c r="L7" s="83"/>
      <c r="M7" s="83"/>
      <c r="N7" s="228"/>
      <c r="O7" s="244" t="str">
        <f t="shared" si="0"/>
        <v/>
      </c>
      <c r="P7" s="245" t="str">
        <f t="shared" si="1"/>
        <v/>
      </c>
      <c r="Q7" s="193"/>
      <c r="R7" s="193"/>
      <c r="S7" s="193"/>
      <c r="T7" s="193"/>
      <c r="U7" s="237"/>
      <c r="V7" s="244" t="str">
        <f t="shared" si="2"/>
        <v/>
      </c>
      <c r="W7" s="245" t="str">
        <f t="shared" si="3"/>
        <v/>
      </c>
      <c r="X7" s="250"/>
      <c r="Y7" s="92"/>
    </row>
    <row r="8" spans="1:25" ht="15.75">
      <c r="A8" s="82">
        <f>список!A6</f>
        <v>5</v>
      </c>
      <c r="B8" s="91" t="str">
        <f>IF(список!B6="","",список!B6)</f>
        <v/>
      </c>
      <c r="C8" s="91">
        <f>IF(список!C6="","",список!C6)</f>
        <v>0</v>
      </c>
      <c r="D8" s="83"/>
      <c r="E8" s="83"/>
      <c r="F8" s="83"/>
      <c r="G8" s="83"/>
      <c r="H8" s="83"/>
      <c r="I8" s="83"/>
      <c r="J8" s="83"/>
      <c r="K8" s="83"/>
      <c r="L8" s="83"/>
      <c r="M8" s="83"/>
      <c r="N8" s="228"/>
      <c r="O8" s="244" t="str">
        <f t="shared" si="0"/>
        <v/>
      </c>
      <c r="P8" s="245" t="str">
        <f t="shared" si="1"/>
        <v/>
      </c>
      <c r="Q8" s="193"/>
      <c r="R8" s="193"/>
      <c r="S8" s="193"/>
      <c r="T8" s="193"/>
      <c r="U8" s="237"/>
      <c r="V8" s="244" t="str">
        <f t="shared" si="2"/>
        <v/>
      </c>
      <c r="W8" s="245" t="str">
        <f t="shared" si="3"/>
        <v/>
      </c>
      <c r="X8" s="250"/>
      <c r="Y8" s="92"/>
    </row>
    <row r="9" spans="1:25" ht="15.75">
      <c r="A9" s="82">
        <f>список!A7</f>
        <v>6</v>
      </c>
      <c r="B9" s="91" t="str">
        <f>IF(список!B7="","",список!B7)</f>
        <v/>
      </c>
      <c r="C9" s="91">
        <f>IF(список!C7="","",список!C7)</f>
        <v>0</v>
      </c>
      <c r="D9" s="83"/>
      <c r="E9" s="83"/>
      <c r="F9" s="83"/>
      <c r="G9" s="83"/>
      <c r="H9" s="83"/>
      <c r="I9" s="83"/>
      <c r="J9" s="83"/>
      <c r="K9" s="83"/>
      <c r="L9" s="83"/>
      <c r="M9" s="83"/>
      <c r="N9" s="228"/>
      <c r="O9" s="244" t="str">
        <f t="shared" si="0"/>
        <v/>
      </c>
      <c r="P9" s="245" t="str">
        <f t="shared" si="1"/>
        <v/>
      </c>
      <c r="Q9" s="193"/>
      <c r="R9" s="193"/>
      <c r="S9" s="193"/>
      <c r="T9" s="193"/>
      <c r="U9" s="237"/>
      <c r="V9" s="244" t="str">
        <f t="shared" si="2"/>
        <v/>
      </c>
      <c r="W9" s="245" t="str">
        <f t="shared" si="3"/>
        <v/>
      </c>
      <c r="X9" s="250"/>
      <c r="Y9" s="92"/>
    </row>
    <row r="10" spans="1:25" ht="15.75">
      <c r="A10" s="82">
        <f>список!A8</f>
        <v>7</v>
      </c>
      <c r="B10" s="91" t="str">
        <f>IF(список!B8="","",список!B8)</f>
        <v/>
      </c>
      <c r="C10" s="91">
        <f>IF(список!C8="","",список!C8)</f>
        <v>0</v>
      </c>
      <c r="D10" s="83"/>
      <c r="E10" s="83"/>
      <c r="F10" s="83"/>
      <c r="G10" s="83"/>
      <c r="H10" s="83"/>
      <c r="I10" s="83"/>
      <c r="J10" s="83"/>
      <c r="K10" s="83"/>
      <c r="L10" s="83"/>
      <c r="M10" s="83"/>
      <c r="N10" s="228"/>
      <c r="O10" s="244" t="str">
        <f t="shared" si="0"/>
        <v/>
      </c>
      <c r="P10" s="245" t="str">
        <f t="shared" si="1"/>
        <v/>
      </c>
      <c r="Q10" s="193"/>
      <c r="R10" s="193"/>
      <c r="S10" s="193"/>
      <c r="T10" s="193"/>
      <c r="U10" s="237"/>
      <c r="V10" s="244" t="str">
        <f t="shared" si="2"/>
        <v/>
      </c>
      <c r="W10" s="245" t="str">
        <f t="shared" si="3"/>
        <v/>
      </c>
      <c r="X10" s="250"/>
      <c r="Y10" s="92"/>
    </row>
    <row r="11" spans="1:25" ht="15.75">
      <c r="A11" s="82">
        <f>список!A9</f>
        <v>8</v>
      </c>
      <c r="B11" s="91" t="str">
        <f>IF(список!B9="","",список!B9)</f>
        <v/>
      </c>
      <c r="C11" s="91">
        <f>IF(список!C9="","",список!C9)</f>
        <v>0</v>
      </c>
      <c r="D11" s="83"/>
      <c r="E11" s="83"/>
      <c r="F11" s="83"/>
      <c r="G11" s="83"/>
      <c r="H11" s="83"/>
      <c r="I11" s="83"/>
      <c r="J11" s="83"/>
      <c r="K11" s="83"/>
      <c r="L11" s="83"/>
      <c r="M11" s="83"/>
      <c r="N11" s="228"/>
      <c r="O11" s="244" t="str">
        <f t="shared" si="0"/>
        <v/>
      </c>
      <c r="P11" s="245" t="str">
        <f t="shared" si="1"/>
        <v/>
      </c>
      <c r="Q11" s="193"/>
      <c r="R11" s="193"/>
      <c r="S11" s="193"/>
      <c r="T11" s="193"/>
      <c r="U11" s="237"/>
      <c r="V11" s="244" t="str">
        <f t="shared" si="2"/>
        <v/>
      </c>
      <c r="W11" s="245" t="str">
        <f t="shared" si="3"/>
        <v/>
      </c>
      <c r="X11" s="250"/>
      <c r="Y11" s="92"/>
    </row>
    <row r="12" spans="1:25" ht="15.75">
      <c r="A12" s="82">
        <f>список!A10</f>
        <v>9</v>
      </c>
      <c r="B12" s="91" t="str">
        <f>IF(список!B10="","",список!B10)</f>
        <v/>
      </c>
      <c r="C12" s="91">
        <f>IF(список!C10="","",список!C10)</f>
        <v>0</v>
      </c>
      <c r="D12" s="83"/>
      <c r="E12" s="83"/>
      <c r="F12" s="83"/>
      <c r="G12" s="83"/>
      <c r="H12" s="83"/>
      <c r="I12" s="83"/>
      <c r="J12" s="83"/>
      <c r="K12" s="83"/>
      <c r="L12" s="83"/>
      <c r="M12" s="83"/>
      <c r="N12" s="228"/>
      <c r="O12" s="244" t="str">
        <f t="shared" si="0"/>
        <v/>
      </c>
      <c r="P12" s="245" t="str">
        <f t="shared" si="1"/>
        <v/>
      </c>
      <c r="Q12" s="193"/>
      <c r="R12" s="193"/>
      <c r="S12" s="193"/>
      <c r="T12" s="193"/>
      <c r="U12" s="237"/>
      <c r="V12" s="244" t="str">
        <f t="shared" si="2"/>
        <v/>
      </c>
      <c r="W12" s="245" t="str">
        <f t="shared" si="3"/>
        <v/>
      </c>
      <c r="X12" s="250"/>
      <c r="Y12" s="92"/>
    </row>
    <row r="13" spans="1:25" ht="15.75">
      <c r="A13" s="82">
        <f>список!A11</f>
        <v>10</v>
      </c>
      <c r="B13" s="91" t="str">
        <f>IF(список!B11="","",список!B11)</f>
        <v/>
      </c>
      <c r="C13" s="91">
        <f>IF(список!C11="","",список!C11)</f>
        <v>0</v>
      </c>
      <c r="D13" s="83"/>
      <c r="E13" s="83"/>
      <c r="F13" s="83"/>
      <c r="G13" s="83"/>
      <c r="H13" s="83"/>
      <c r="I13" s="83"/>
      <c r="J13" s="83"/>
      <c r="K13" s="83"/>
      <c r="L13" s="83"/>
      <c r="M13" s="83"/>
      <c r="N13" s="228"/>
      <c r="O13" s="244" t="str">
        <f t="shared" si="0"/>
        <v/>
      </c>
      <c r="P13" s="245" t="str">
        <f t="shared" si="1"/>
        <v/>
      </c>
      <c r="Q13" s="193"/>
      <c r="R13" s="193"/>
      <c r="S13" s="193"/>
      <c r="T13" s="193"/>
      <c r="U13" s="237"/>
      <c r="V13" s="244" t="str">
        <f t="shared" si="2"/>
        <v/>
      </c>
      <c r="W13" s="245" t="str">
        <f t="shared" si="3"/>
        <v/>
      </c>
      <c r="X13" s="250"/>
      <c r="Y13" s="92"/>
    </row>
    <row r="14" spans="1:25" ht="15.75">
      <c r="A14" s="82">
        <f>список!A12</f>
        <v>11</v>
      </c>
      <c r="B14" s="91" t="str">
        <f>IF(список!B12="","",список!B12)</f>
        <v/>
      </c>
      <c r="C14" s="91">
        <f>IF(список!C12="","",список!C12)</f>
        <v>0</v>
      </c>
      <c r="D14" s="83"/>
      <c r="E14" s="83"/>
      <c r="F14" s="83"/>
      <c r="G14" s="83"/>
      <c r="H14" s="83"/>
      <c r="I14" s="83"/>
      <c r="J14" s="83"/>
      <c r="K14" s="83"/>
      <c r="L14" s="83"/>
      <c r="M14" s="83"/>
      <c r="N14" s="228"/>
      <c r="O14" s="244" t="str">
        <f t="shared" si="0"/>
        <v/>
      </c>
      <c r="P14" s="245" t="str">
        <f t="shared" si="1"/>
        <v/>
      </c>
      <c r="Q14" s="193"/>
      <c r="R14" s="193"/>
      <c r="S14" s="193"/>
      <c r="T14" s="193"/>
      <c r="U14" s="237"/>
      <c r="V14" s="244" t="str">
        <f t="shared" si="2"/>
        <v/>
      </c>
      <c r="W14" s="245" t="str">
        <f t="shared" si="3"/>
        <v/>
      </c>
      <c r="X14" s="250"/>
      <c r="Y14" s="92"/>
    </row>
    <row r="15" spans="1:25" ht="15.75">
      <c r="A15" s="82">
        <f>список!A13</f>
        <v>12</v>
      </c>
      <c r="B15" s="91" t="str">
        <f>IF(список!B13="","",список!B13)</f>
        <v/>
      </c>
      <c r="C15" s="91">
        <f>IF(список!C13="","",список!C13)</f>
        <v>0</v>
      </c>
      <c r="D15" s="83"/>
      <c r="E15" s="83"/>
      <c r="F15" s="83"/>
      <c r="G15" s="83"/>
      <c r="H15" s="83"/>
      <c r="I15" s="83"/>
      <c r="J15" s="83"/>
      <c r="K15" s="83"/>
      <c r="L15" s="83"/>
      <c r="M15" s="83"/>
      <c r="N15" s="228"/>
      <c r="O15" s="244" t="str">
        <f t="shared" si="0"/>
        <v/>
      </c>
      <c r="P15" s="245" t="str">
        <f t="shared" si="1"/>
        <v/>
      </c>
      <c r="Q15" s="193"/>
      <c r="R15" s="193"/>
      <c r="S15" s="193"/>
      <c r="T15" s="193"/>
      <c r="U15" s="237"/>
      <c r="V15" s="244" t="str">
        <f t="shared" si="2"/>
        <v/>
      </c>
      <c r="W15" s="245" t="str">
        <f t="shared" si="3"/>
        <v/>
      </c>
      <c r="X15" s="250"/>
      <c r="Y15" s="92"/>
    </row>
    <row r="16" spans="1:25" ht="15.75">
      <c r="A16" s="82">
        <f>список!A14</f>
        <v>13</v>
      </c>
      <c r="B16" s="91" t="str">
        <f>IF(список!B14="","",список!B14)</f>
        <v/>
      </c>
      <c r="C16" s="91">
        <f>IF(список!C14="","",список!C14)</f>
        <v>0</v>
      </c>
      <c r="D16" s="83"/>
      <c r="E16" s="83"/>
      <c r="F16" s="83"/>
      <c r="G16" s="83"/>
      <c r="H16" s="83"/>
      <c r="I16" s="83"/>
      <c r="J16" s="83"/>
      <c r="K16" s="83"/>
      <c r="L16" s="83"/>
      <c r="M16" s="83"/>
      <c r="N16" s="228"/>
      <c r="O16" s="244" t="str">
        <f t="shared" si="0"/>
        <v/>
      </c>
      <c r="P16" s="245" t="str">
        <f t="shared" si="1"/>
        <v/>
      </c>
      <c r="Q16" s="193"/>
      <c r="R16" s="193"/>
      <c r="S16" s="193"/>
      <c r="T16" s="193"/>
      <c r="U16" s="237"/>
      <c r="V16" s="244" t="str">
        <f t="shared" si="2"/>
        <v/>
      </c>
      <c r="W16" s="245" t="str">
        <f t="shared" si="3"/>
        <v/>
      </c>
      <c r="X16" s="250"/>
      <c r="Y16" s="92"/>
    </row>
    <row r="17" spans="1:25" ht="15.75">
      <c r="A17" s="82">
        <f>список!A15</f>
        <v>14</v>
      </c>
      <c r="B17" s="91" t="str">
        <f>IF(список!B15="","",список!B15)</f>
        <v/>
      </c>
      <c r="C17" s="91">
        <f>IF(список!C15="","",список!C15)</f>
        <v>0</v>
      </c>
      <c r="D17" s="83"/>
      <c r="E17" s="83"/>
      <c r="F17" s="83"/>
      <c r="G17" s="83"/>
      <c r="H17" s="83"/>
      <c r="I17" s="83"/>
      <c r="J17" s="83"/>
      <c r="K17" s="83"/>
      <c r="L17" s="83"/>
      <c r="M17" s="83"/>
      <c r="N17" s="228"/>
      <c r="O17" s="244" t="str">
        <f t="shared" si="0"/>
        <v/>
      </c>
      <c r="P17" s="245" t="str">
        <f t="shared" si="1"/>
        <v/>
      </c>
      <c r="Q17" s="193"/>
      <c r="R17" s="193"/>
      <c r="S17" s="193"/>
      <c r="T17" s="193"/>
      <c r="U17" s="237"/>
      <c r="V17" s="244" t="str">
        <f t="shared" si="2"/>
        <v/>
      </c>
      <c r="W17" s="245" t="str">
        <f t="shared" si="3"/>
        <v/>
      </c>
      <c r="X17" s="250"/>
      <c r="Y17" s="92"/>
    </row>
    <row r="18" spans="1:25" ht="15.75">
      <c r="A18" s="82">
        <f>список!A16</f>
        <v>15</v>
      </c>
      <c r="B18" s="91" t="str">
        <f>IF(список!B16="","",список!B16)</f>
        <v/>
      </c>
      <c r="C18" s="91">
        <f>IF(список!C16="","",список!C16)</f>
        <v>0</v>
      </c>
      <c r="D18" s="83"/>
      <c r="E18" s="83"/>
      <c r="F18" s="83"/>
      <c r="G18" s="83"/>
      <c r="H18" s="83"/>
      <c r="I18" s="83"/>
      <c r="J18" s="83"/>
      <c r="K18" s="83"/>
      <c r="L18" s="83"/>
      <c r="M18" s="83"/>
      <c r="N18" s="228"/>
      <c r="O18" s="244" t="str">
        <f t="shared" si="0"/>
        <v/>
      </c>
      <c r="P18" s="245" t="str">
        <f t="shared" si="1"/>
        <v/>
      </c>
      <c r="Q18" s="193"/>
      <c r="R18" s="193"/>
      <c r="S18" s="193"/>
      <c r="T18" s="193"/>
      <c r="U18" s="237"/>
      <c r="V18" s="244" t="str">
        <f t="shared" si="2"/>
        <v/>
      </c>
      <c r="W18" s="245" t="str">
        <f t="shared" si="3"/>
        <v/>
      </c>
      <c r="X18" s="250"/>
      <c r="Y18" s="92"/>
    </row>
    <row r="19" spans="1:25" ht="15.75">
      <c r="A19" s="82">
        <f>список!A17</f>
        <v>16</v>
      </c>
      <c r="B19" s="91" t="str">
        <f>IF(список!B17="","",список!B17)</f>
        <v/>
      </c>
      <c r="C19" s="91">
        <f>IF(список!C17="","",список!C17)</f>
        <v>0</v>
      </c>
      <c r="D19" s="83"/>
      <c r="E19" s="83"/>
      <c r="F19" s="83"/>
      <c r="G19" s="83"/>
      <c r="H19" s="83"/>
      <c r="I19" s="83"/>
      <c r="J19" s="83"/>
      <c r="K19" s="83"/>
      <c r="L19" s="83"/>
      <c r="M19" s="83"/>
      <c r="N19" s="228"/>
      <c r="O19" s="244" t="str">
        <f t="shared" si="0"/>
        <v/>
      </c>
      <c r="P19" s="245" t="str">
        <f t="shared" si="1"/>
        <v/>
      </c>
      <c r="Q19" s="193"/>
      <c r="R19" s="193"/>
      <c r="S19" s="193"/>
      <c r="T19" s="193"/>
      <c r="U19" s="237"/>
      <c r="V19" s="244" t="str">
        <f t="shared" si="2"/>
        <v/>
      </c>
      <c r="W19" s="245" t="str">
        <f t="shared" si="3"/>
        <v/>
      </c>
      <c r="X19" s="250"/>
      <c r="Y19" s="92"/>
    </row>
    <row r="20" spans="1:25" ht="15.75">
      <c r="A20" s="82">
        <f>список!A18</f>
        <v>17</v>
      </c>
      <c r="B20" s="91" t="str">
        <f>IF(список!B18="","",список!B18)</f>
        <v/>
      </c>
      <c r="C20" s="91">
        <f>IF(список!C18="","",список!C18)</f>
        <v>0</v>
      </c>
      <c r="D20" s="83"/>
      <c r="E20" s="83"/>
      <c r="F20" s="83"/>
      <c r="G20" s="83"/>
      <c r="H20" s="83"/>
      <c r="I20" s="83"/>
      <c r="J20" s="83"/>
      <c r="K20" s="83"/>
      <c r="L20" s="83"/>
      <c r="M20" s="83"/>
      <c r="N20" s="228"/>
      <c r="O20" s="244" t="str">
        <f t="shared" si="0"/>
        <v/>
      </c>
      <c r="P20" s="245" t="str">
        <f t="shared" si="1"/>
        <v/>
      </c>
      <c r="Q20" s="193"/>
      <c r="R20" s="193"/>
      <c r="S20" s="193"/>
      <c r="T20" s="193"/>
      <c r="U20" s="237"/>
      <c r="V20" s="244" t="str">
        <f t="shared" si="2"/>
        <v/>
      </c>
      <c r="W20" s="245" t="str">
        <f t="shared" si="3"/>
        <v/>
      </c>
      <c r="X20" s="250"/>
      <c r="Y20" s="92"/>
    </row>
    <row r="21" spans="1:25" ht="15.75">
      <c r="A21" s="82">
        <f>список!A19</f>
        <v>18</v>
      </c>
      <c r="B21" s="91" t="str">
        <f>IF(список!B19="","",список!B19)</f>
        <v/>
      </c>
      <c r="C21" s="91">
        <f>IF(список!C19="","",список!C19)</f>
        <v>0</v>
      </c>
      <c r="D21" s="83"/>
      <c r="E21" s="83"/>
      <c r="F21" s="83"/>
      <c r="G21" s="83"/>
      <c r="H21" s="83"/>
      <c r="I21" s="83"/>
      <c r="J21" s="83"/>
      <c r="K21" s="83"/>
      <c r="L21" s="83"/>
      <c r="M21" s="83"/>
      <c r="N21" s="228"/>
      <c r="O21" s="244" t="str">
        <f t="shared" si="0"/>
        <v/>
      </c>
      <c r="P21" s="245" t="str">
        <f t="shared" si="1"/>
        <v/>
      </c>
      <c r="Q21" s="193"/>
      <c r="R21" s="193"/>
      <c r="S21" s="193"/>
      <c r="T21" s="193"/>
      <c r="U21" s="237"/>
      <c r="V21" s="244" t="str">
        <f t="shared" si="2"/>
        <v/>
      </c>
      <c r="W21" s="245" t="str">
        <f t="shared" si="3"/>
        <v/>
      </c>
      <c r="X21" s="250"/>
      <c r="Y21" s="92"/>
    </row>
    <row r="22" spans="1:25" ht="15.75">
      <c r="A22" s="82">
        <f>список!A20</f>
        <v>19</v>
      </c>
      <c r="B22" s="91" t="str">
        <f>IF(список!B20="","",список!B20)</f>
        <v/>
      </c>
      <c r="C22" s="91">
        <f>IF(список!C20="","",список!C20)</f>
        <v>0</v>
      </c>
      <c r="D22" s="83"/>
      <c r="E22" s="83"/>
      <c r="F22" s="83"/>
      <c r="G22" s="83"/>
      <c r="H22" s="83"/>
      <c r="I22" s="83"/>
      <c r="J22" s="83"/>
      <c r="K22" s="83"/>
      <c r="L22" s="83"/>
      <c r="M22" s="83"/>
      <c r="N22" s="228"/>
      <c r="O22" s="244" t="str">
        <f t="shared" si="0"/>
        <v/>
      </c>
      <c r="P22" s="245" t="str">
        <f t="shared" si="1"/>
        <v/>
      </c>
      <c r="Q22" s="193"/>
      <c r="R22" s="193"/>
      <c r="S22" s="193"/>
      <c r="T22" s="193"/>
      <c r="U22" s="237"/>
      <c r="V22" s="244" t="str">
        <f t="shared" si="2"/>
        <v/>
      </c>
      <c r="W22" s="245" t="str">
        <f t="shared" si="3"/>
        <v/>
      </c>
      <c r="X22" s="250"/>
      <c r="Y22" s="92"/>
    </row>
    <row r="23" spans="1:25" ht="15.75">
      <c r="A23" s="82">
        <f>список!A21</f>
        <v>20</v>
      </c>
      <c r="B23" s="91" t="str">
        <f>IF(список!B21="","",список!B21)</f>
        <v/>
      </c>
      <c r="C23" s="91">
        <f>IF(список!C21="","",список!C21)</f>
        <v>0</v>
      </c>
      <c r="D23" s="83"/>
      <c r="E23" s="83"/>
      <c r="F23" s="83"/>
      <c r="G23" s="83"/>
      <c r="H23" s="83"/>
      <c r="I23" s="83"/>
      <c r="J23" s="83"/>
      <c r="K23" s="83"/>
      <c r="L23" s="83"/>
      <c r="M23" s="83"/>
      <c r="N23" s="228"/>
      <c r="O23" s="244" t="str">
        <f t="shared" si="0"/>
        <v/>
      </c>
      <c r="P23" s="245" t="str">
        <f t="shared" si="1"/>
        <v/>
      </c>
      <c r="Q23" s="193"/>
      <c r="R23" s="193"/>
      <c r="S23" s="193"/>
      <c r="T23" s="193"/>
      <c r="U23" s="237"/>
      <c r="V23" s="244" t="str">
        <f t="shared" si="2"/>
        <v/>
      </c>
      <c r="W23" s="245" t="str">
        <f t="shared" si="3"/>
        <v/>
      </c>
      <c r="X23" s="250"/>
      <c r="Y23" s="92"/>
    </row>
    <row r="24" spans="1:25" ht="15.75">
      <c r="A24" s="82">
        <f>список!A22</f>
        <v>21</v>
      </c>
      <c r="B24" s="91" t="str">
        <f>IF(список!B22="","",список!B22)</f>
        <v/>
      </c>
      <c r="C24" s="91">
        <f>IF(список!C22="","",список!C22)</f>
        <v>0</v>
      </c>
      <c r="D24" s="83"/>
      <c r="E24" s="83"/>
      <c r="F24" s="83"/>
      <c r="G24" s="83"/>
      <c r="H24" s="83"/>
      <c r="I24" s="83"/>
      <c r="J24" s="83"/>
      <c r="K24" s="83"/>
      <c r="L24" s="83"/>
      <c r="M24" s="83"/>
      <c r="N24" s="228"/>
      <c r="O24" s="244" t="str">
        <f t="shared" si="0"/>
        <v/>
      </c>
      <c r="P24" s="245" t="str">
        <f t="shared" si="1"/>
        <v/>
      </c>
      <c r="Q24" s="193"/>
      <c r="R24" s="193"/>
      <c r="S24" s="193"/>
      <c r="T24" s="193"/>
      <c r="U24" s="237"/>
      <c r="V24" s="244" t="str">
        <f t="shared" si="2"/>
        <v/>
      </c>
      <c r="W24" s="245" t="str">
        <f t="shared" si="3"/>
        <v/>
      </c>
      <c r="X24" s="250"/>
      <c r="Y24" s="92"/>
    </row>
    <row r="25" spans="1:25" ht="15.75">
      <c r="A25" s="82">
        <f>список!A23</f>
        <v>22</v>
      </c>
      <c r="B25" s="91" t="str">
        <f>IF(список!B23="","",список!B23)</f>
        <v/>
      </c>
      <c r="C25" s="91">
        <f>IF(список!C23="","",список!C23)</f>
        <v>0</v>
      </c>
      <c r="D25" s="83"/>
      <c r="E25" s="83"/>
      <c r="F25" s="83"/>
      <c r="G25" s="83"/>
      <c r="H25" s="83"/>
      <c r="I25" s="83"/>
      <c r="J25" s="83"/>
      <c r="K25" s="83"/>
      <c r="L25" s="83"/>
      <c r="M25" s="83"/>
      <c r="N25" s="228"/>
      <c r="O25" s="244" t="str">
        <f t="shared" si="0"/>
        <v/>
      </c>
      <c r="P25" s="245" t="str">
        <f t="shared" si="1"/>
        <v/>
      </c>
      <c r="Q25" s="193"/>
      <c r="R25" s="193"/>
      <c r="S25" s="193"/>
      <c r="T25" s="193"/>
      <c r="U25" s="237"/>
      <c r="V25" s="244" t="str">
        <f>IF(Q26="","",IF(R25="","",IF(S25="","",IF(T25="","",IF(U25="","",SUM(Q25:U25)/5)))))</f>
        <v/>
      </c>
      <c r="W25" s="245" t="str">
        <f t="shared" si="3"/>
        <v/>
      </c>
      <c r="X25" s="250"/>
      <c r="Y25" s="92"/>
    </row>
    <row r="26" spans="1:25" ht="15.75">
      <c r="A26" s="82">
        <f>список!A24</f>
        <v>23</v>
      </c>
      <c r="B26" s="91" t="str">
        <f>IF(список!B24="","",список!B24)</f>
        <v/>
      </c>
      <c r="C26" s="91">
        <f>IF(список!C24="","",список!C24)</f>
        <v>0</v>
      </c>
      <c r="D26" s="84"/>
      <c r="E26" s="83"/>
      <c r="F26" s="83"/>
      <c r="G26" s="83"/>
      <c r="H26" s="83"/>
      <c r="I26" s="83"/>
      <c r="J26" s="83"/>
      <c r="K26" s="83"/>
      <c r="L26" s="83"/>
      <c r="M26" s="83"/>
      <c r="N26" s="228"/>
      <c r="O26" s="244" t="str">
        <f>IF(D27="","",IF(E26="","",IF(F26="","",IF(G26="","",IF(H26="","",IF(I26="","",IF(J26="","",IF(K26="","",IF(L26="","",IF(M26="","",IF(N26="","",SUM(D26:N26)/11)))))))))))</f>
        <v/>
      </c>
      <c r="P26" s="245" t="str">
        <f t="shared" si="1"/>
        <v/>
      </c>
      <c r="Q26" s="193"/>
      <c r="R26" s="193"/>
      <c r="S26" s="193"/>
      <c r="T26" s="193"/>
      <c r="U26" s="237"/>
      <c r="V26" s="244" t="str">
        <f t="shared" ref="V26:V28" si="4">IF(Q27="","",IF(R26="","",IF(S26="","",IF(T26="","",IF(U26="","",SUM(Q26:U26)/5)))))</f>
        <v/>
      </c>
      <c r="W26" s="245" t="str">
        <f t="shared" si="3"/>
        <v/>
      </c>
      <c r="X26" s="250"/>
      <c r="Y26" s="92"/>
    </row>
    <row r="27" spans="1:25" ht="15.75">
      <c r="A27" s="82">
        <f>список!A25</f>
        <v>24</v>
      </c>
      <c r="B27" s="91" t="str">
        <f>IF(список!B25="","",список!B25)</f>
        <v/>
      </c>
      <c r="C27" s="91">
        <f>IF(список!C25="","",список!C25)</f>
        <v>0</v>
      </c>
      <c r="D27" s="83"/>
      <c r="E27" s="83"/>
      <c r="F27" s="83"/>
      <c r="G27" s="83"/>
      <c r="H27" s="83"/>
      <c r="I27" s="83"/>
      <c r="J27" s="83"/>
      <c r="K27" s="83"/>
      <c r="L27" s="83"/>
      <c r="M27" s="83"/>
      <c r="N27" s="228"/>
      <c r="O27" s="244" t="str">
        <f t="shared" ref="O27:O30" si="5">IF(D28="","",IF(E27="","",IF(F27="","",IF(G27="","",IF(H27="","",IF(I27="","",IF(J27="","",IF(K27="","",IF(L27="","",IF(M27="","",IF(N27="","",SUM(D27:N27)/11)))))))))))</f>
        <v/>
      </c>
      <c r="P27" s="245" t="str">
        <f t="shared" si="1"/>
        <v/>
      </c>
      <c r="Q27" s="193"/>
      <c r="R27" s="193"/>
      <c r="S27" s="193"/>
      <c r="T27" s="193"/>
      <c r="U27" s="237"/>
      <c r="V27" s="244" t="str">
        <f t="shared" si="4"/>
        <v/>
      </c>
      <c r="W27" s="245" t="str">
        <f t="shared" si="3"/>
        <v/>
      </c>
      <c r="X27" s="250"/>
      <c r="Y27" s="92"/>
    </row>
    <row r="28" spans="1:25" ht="15.75">
      <c r="A28" s="82">
        <f>список!A26</f>
        <v>25</v>
      </c>
      <c r="B28" s="91" t="str">
        <f>IF(список!B26="","",список!B26)</f>
        <v/>
      </c>
      <c r="C28" s="91">
        <f>IF(список!C26="","",список!C26)</f>
        <v>0</v>
      </c>
      <c r="D28" s="83"/>
      <c r="E28" s="83"/>
      <c r="F28" s="83"/>
      <c r="G28" s="83"/>
      <c r="H28" s="83"/>
      <c r="I28" s="83"/>
      <c r="J28" s="83"/>
      <c r="K28" s="83"/>
      <c r="L28" s="83"/>
      <c r="M28" s="83"/>
      <c r="N28" s="228"/>
      <c r="O28" s="244" t="str">
        <f t="shared" si="5"/>
        <v/>
      </c>
      <c r="P28" s="245" t="str">
        <f t="shared" si="1"/>
        <v/>
      </c>
      <c r="Q28" s="193"/>
      <c r="R28" s="193"/>
      <c r="S28" s="193"/>
      <c r="T28" s="193"/>
      <c r="U28" s="237"/>
      <c r="V28" s="244" t="str">
        <f t="shared" si="4"/>
        <v/>
      </c>
      <c r="W28" s="245" t="str">
        <f t="shared" si="3"/>
        <v/>
      </c>
      <c r="X28" s="250"/>
      <c r="Y28" s="92"/>
    </row>
    <row r="29" spans="1:25" ht="15.75">
      <c r="A29" s="82">
        <f>список!A27</f>
        <v>26</v>
      </c>
      <c r="B29" s="91" t="str">
        <f>IF(список!B27="","",список!B27)</f>
        <v/>
      </c>
      <c r="C29" s="91">
        <f>IF(список!C27="","",список!C27)</f>
        <v>0</v>
      </c>
      <c r="D29" s="83"/>
      <c r="E29" s="83"/>
      <c r="F29" s="83"/>
      <c r="G29" s="83"/>
      <c r="H29" s="83"/>
      <c r="I29" s="83"/>
      <c r="J29" s="83"/>
      <c r="K29" s="83"/>
      <c r="L29" s="83"/>
      <c r="M29" s="84"/>
      <c r="N29" s="228"/>
      <c r="O29" s="244" t="str">
        <f t="shared" si="5"/>
        <v/>
      </c>
      <c r="P29" s="245" t="str">
        <f t="shared" si="1"/>
        <v/>
      </c>
      <c r="Q29" s="193"/>
      <c r="R29" s="193"/>
      <c r="S29" s="193"/>
      <c r="T29" s="193"/>
      <c r="U29" s="237"/>
      <c r="V29" s="244" t="str">
        <f t="shared" si="2"/>
        <v/>
      </c>
      <c r="W29" s="245" t="str">
        <f t="shared" si="3"/>
        <v/>
      </c>
      <c r="X29" s="250"/>
      <c r="Y29" s="92"/>
    </row>
    <row r="30" spans="1:25" ht="15.75">
      <c r="A30" s="82">
        <f>список!A28</f>
        <v>27</v>
      </c>
      <c r="B30" s="91" t="str">
        <f>IF(список!B28="","",список!B28)</f>
        <v/>
      </c>
      <c r="C30" s="91">
        <f>IF(список!C28="","",список!C28)</f>
        <v>0</v>
      </c>
      <c r="D30" s="83"/>
      <c r="E30" s="83"/>
      <c r="F30" s="83"/>
      <c r="G30" s="83"/>
      <c r="H30" s="83"/>
      <c r="I30" s="83"/>
      <c r="J30" s="83"/>
      <c r="K30" s="83"/>
      <c r="L30" s="83"/>
      <c r="M30" s="83"/>
      <c r="N30" s="228"/>
      <c r="O30" s="244" t="str">
        <f t="shared" si="5"/>
        <v/>
      </c>
      <c r="P30" s="245" t="str">
        <f t="shared" si="1"/>
        <v/>
      </c>
      <c r="Q30" s="193"/>
      <c r="R30" s="193"/>
      <c r="S30" s="193"/>
      <c r="T30" s="193"/>
      <c r="U30" s="237"/>
      <c r="V30" s="244" t="str">
        <f t="shared" si="2"/>
        <v/>
      </c>
      <c r="W30" s="245" t="str">
        <f t="shared" si="3"/>
        <v/>
      </c>
      <c r="X30" s="250"/>
      <c r="Y30" s="92"/>
    </row>
    <row r="31" spans="1:25" ht="15.75">
      <c r="A31" s="82">
        <f>список!A29</f>
        <v>28</v>
      </c>
      <c r="B31" s="91" t="str">
        <f>IF(список!B29="","",список!B29)</f>
        <v/>
      </c>
      <c r="C31" s="91">
        <f>IF(список!C29="","",список!C29)</f>
        <v>0</v>
      </c>
      <c r="D31" s="83"/>
      <c r="E31" s="83"/>
      <c r="F31" s="83"/>
      <c r="G31" s="83"/>
      <c r="H31" s="83"/>
      <c r="I31" s="83"/>
      <c r="J31" s="83"/>
      <c r="K31" s="83"/>
      <c r="L31" s="83"/>
      <c r="M31" s="83"/>
      <c r="N31" s="228"/>
      <c r="O31" s="244" t="str">
        <f t="shared" si="0"/>
        <v/>
      </c>
      <c r="P31" s="245" t="str">
        <f t="shared" si="1"/>
        <v/>
      </c>
      <c r="Q31" s="193"/>
      <c r="R31" s="193"/>
      <c r="S31" s="193"/>
      <c r="T31" s="193"/>
      <c r="U31" s="237"/>
      <c r="V31" s="244" t="str">
        <f t="shared" si="2"/>
        <v/>
      </c>
      <c r="W31" s="245" t="str">
        <f t="shared" si="3"/>
        <v/>
      </c>
      <c r="X31" s="250"/>
      <c r="Y31" s="92"/>
    </row>
    <row r="32" spans="1:25" ht="15.75">
      <c r="A32" s="82">
        <f>список!A30</f>
        <v>29</v>
      </c>
      <c r="B32" s="91" t="str">
        <f>IF(список!B30="","",список!B30)</f>
        <v/>
      </c>
      <c r="C32" s="91">
        <f>IF(список!C30="","",список!C30)</f>
        <v>0</v>
      </c>
      <c r="D32" s="83"/>
      <c r="E32" s="83"/>
      <c r="F32" s="83"/>
      <c r="G32" s="83"/>
      <c r="H32" s="83"/>
      <c r="I32" s="83"/>
      <c r="J32" s="83"/>
      <c r="K32" s="83"/>
      <c r="L32" s="83"/>
      <c r="M32" s="83"/>
      <c r="N32" s="228"/>
      <c r="O32" s="244" t="str">
        <f t="shared" si="0"/>
        <v/>
      </c>
      <c r="P32" s="245" t="str">
        <f t="shared" si="1"/>
        <v/>
      </c>
      <c r="Q32" s="193"/>
      <c r="R32" s="193"/>
      <c r="S32" s="193"/>
      <c r="T32" s="193"/>
      <c r="U32" s="237"/>
      <c r="V32" s="244" t="str">
        <f t="shared" si="2"/>
        <v/>
      </c>
      <c r="W32" s="245" t="str">
        <f t="shared" si="3"/>
        <v/>
      </c>
      <c r="X32" s="250"/>
      <c r="Y32" s="92"/>
    </row>
    <row r="33" spans="1:25" ht="15.75">
      <c r="A33" s="82">
        <f>список!A31</f>
        <v>30</v>
      </c>
      <c r="B33" s="91" t="str">
        <f>IF(список!B31="","",список!B31)</f>
        <v/>
      </c>
      <c r="C33" s="91">
        <f>IF(список!C31="","",список!C31)</f>
        <v>0</v>
      </c>
      <c r="D33" s="83"/>
      <c r="E33" s="83"/>
      <c r="F33" s="83"/>
      <c r="G33" s="83"/>
      <c r="H33" s="83"/>
      <c r="I33" s="83"/>
      <c r="J33" s="83"/>
      <c r="K33" s="83"/>
      <c r="L33" s="83"/>
      <c r="M33" s="83"/>
      <c r="N33" s="228"/>
      <c r="O33" s="244" t="str">
        <f t="shared" si="0"/>
        <v/>
      </c>
      <c r="P33" s="245" t="str">
        <f t="shared" si="1"/>
        <v/>
      </c>
      <c r="Q33" s="193"/>
      <c r="R33" s="193"/>
      <c r="S33" s="193"/>
      <c r="T33" s="193"/>
      <c r="U33" s="237"/>
      <c r="V33" s="244" t="str">
        <f t="shared" si="2"/>
        <v/>
      </c>
      <c r="W33" s="245" t="str">
        <f t="shared" si="3"/>
        <v/>
      </c>
      <c r="X33" s="250"/>
      <c r="Y33" s="92"/>
    </row>
    <row r="34" spans="1:25" ht="15.75">
      <c r="A34" s="82" t="e">
        <f>список!#REF!</f>
        <v>#REF!</v>
      </c>
      <c r="B34" s="91" t="e">
        <f>IF(список!#REF!="","",список!#REF!)</f>
        <v>#REF!</v>
      </c>
      <c r="C34" s="91" t="e">
        <f>IF(список!#REF!="","",список!#REF!)</f>
        <v>#REF!</v>
      </c>
      <c r="D34" s="83"/>
      <c r="E34" s="83"/>
      <c r="F34" s="83"/>
      <c r="G34" s="83"/>
      <c r="H34" s="83"/>
      <c r="I34" s="83"/>
      <c r="J34" s="83"/>
      <c r="K34" s="83"/>
      <c r="L34" s="83"/>
      <c r="M34" s="83"/>
      <c r="N34" s="228"/>
      <c r="O34" s="244" t="str">
        <f t="shared" si="0"/>
        <v/>
      </c>
      <c r="P34" s="245" t="str">
        <f t="shared" si="1"/>
        <v/>
      </c>
      <c r="Q34" s="193"/>
      <c r="R34" s="193"/>
      <c r="S34" s="193"/>
      <c r="T34" s="193"/>
      <c r="U34" s="237"/>
      <c r="V34" s="244" t="str">
        <f t="shared" si="2"/>
        <v/>
      </c>
      <c r="W34" s="245" t="str">
        <f t="shared" si="3"/>
        <v/>
      </c>
      <c r="X34" s="250"/>
      <c r="Y34" s="92"/>
    </row>
    <row r="35" spans="1:25" ht="15.75">
      <c r="A35" s="82" t="e">
        <f>список!#REF!</f>
        <v>#REF!</v>
      </c>
      <c r="B35" s="91" t="e">
        <f>IF(список!#REF!="","",список!#REF!)</f>
        <v>#REF!</v>
      </c>
      <c r="C35" s="91" t="e">
        <f>IF(список!#REF!="","",список!#REF!)</f>
        <v>#REF!</v>
      </c>
      <c r="D35" s="83"/>
      <c r="E35" s="83"/>
      <c r="F35" s="83"/>
      <c r="G35" s="83"/>
      <c r="H35" s="83"/>
      <c r="I35" s="83"/>
      <c r="J35" s="83"/>
      <c r="K35" s="83"/>
      <c r="L35" s="83"/>
      <c r="M35" s="83"/>
      <c r="N35" s="228"/>
      <c r="O35" s="244" t="str">
        <f t="shared" si="0"/>
        <v/>
      </c>
      <c r="P35" s="245" t="str">
        <f t="shared" si="1"/>
        <v/>
      </c>
      <c r="Q35" s="193"/>
      <c r="R35" s="193"/>
      <c r="S35" s="193"/>
      <c r="T35" s="193"/>
      <c r="U35" s="237"/>
      <c r="V35" s="244" t="str">
        <f t="shared" si="2"/>
        <v/>
      </c>
      <c r="W35" s="245" t="str">
        <f t="shared" si="3"/>
        <v/>
      </c>
      <c r="X35" s="250"/>
      <c r="Y35" s="92"/>
    </row>
    <row r="36" spans="1:25" ht="15.75">
      <c r="A36" s="82" t="e">
        <f>список!#REF!</f>
        <v>#REF!</v>
      </c>
      <c r="B36" s="91" t="e">
        <f>IF(список!#REF!="","",список!#REF!)</f>
        <v>#REF!</v>
      </c>
      <c r="C36" s="91" t="e">
        <f>IF(список!#REF!="","",список!#REF!)</f>
        <v>#REF!</v>
      </c>
      <c r="D36" s="83"/>
      <c r="E36" s="83"/>
      <c r="F36" s="83"/>
      <c r="G36" s="83"/>
      <c r="H36" s="83"/>
      <c r="I36" s="83"/>
      <c r="J36" s="83"/>
      <c r="K36" s="83"/>
      <c r="L36" s="83"/>
      <c r="M36" s="83"/>
      <c r="N36" s="228"/>
      <c r="O36" s="244" t="str">
        <f t="shared" si="0"/>
        <v/>
      </c>
      <c r="P36" s="245" t="str">
        <f t="shared" si="1"/>
        <v/>
      </c>
      <c r="Q36" s="193"/>
      <c r="R36" s="193"/>
      <c r="S36" s="193"/>
      <c r="T36" s="193"/>
      <c r="U36" s="237"/>
      <c r="V36" s="244" t="str">
        <f t="shared" si="2"/>
        <v/>
      </c>
      <c r="W36" s="245" t="str">
        <f t="shared" si="3"/>
        <v/>
      </c>
      <c r="X36" s="250"/>
      <c r="Y36" s="92"/>
    </row>
    <row r="37" spans="1:25" ht="15.75">
      <c r="A37" s="82" t="e">
        <f>список!#REF!</f>
        <v>#REF!</v>
      </c>
      <c r="B37" s="91" t="e">
        <f>IF(список!#REF!="","",список!#REF!)</f>
        <v>#REF!</v>
      </c>
      <c r="C37" s="91" t="e">
        <f>IF(список!#REF!="","",список!#REF!)</f>
        <v>#REF!</v>
      </c>
      <c r="D37" s="84"/>
      <c r="E37" s="84"/>
      <c r="F37" s="84"/>
      <c r="G37" s="84"/>
      <c r="H37" s="84"/>
      <c r="I37" s="84"/>
      <c r="J37" s="84"/>
      <c r="K37" s="84"/>
      <c r="L37" s="84"/>
      <c r="M37" s="84"/>
      <c r="N37" s="229"/>
      <c r="O37" s="244" t="str">
        <f t="shared" si="0"/>
        <v/>
      </c>
      <c r="P37" s="245" t="str">
        <f t="shared" si="1"/>
        <v/>
      </c>
      <c r="Q37" s="193"/>
      <c r="R37" s="193"/>
      <c r="S37" s="193"/>
      <c r="T37" s="193"/>
      <c r="U37" s="237"/>
      <c r="V37" s="244" t="str">
        <f t="shared" si="2"/>
        <v/>
      </c>
      <c r="W37" s="245" t="str">
        <f t="shared" si="3"/>
        <v/>
      </c>
      <c r="X37" s="250"/>
      <c r="Y37" s="92"/>
    </row>
    <row r="38" spans="1:25" ht="15.75" thickBot="1">
      <c r="A38" s="82" t="e">
        <f>список!#REF!</f>
        <v>#REF!</v>
      </c>
      <c r="B38" s="91" t="e">
        <f>IF(список!#REF!="","",список!#REF!)</f>
        <v>#REF!</v>
      </c>
      <c r="C38" s="91" t="e">
        <f>IF(список!#REF!="","",список!#REF!)</f>
        <v>#REF!</v>
      </c>
      <c r="D38" s="84"/>
      <c r="E38" s="84"/>
      <c r="F38" s="84"/>
      <c r="G38" s="84"/>
      <c r="H38" s="84"/>
      <c r="I38" s="84"/>
      <c r="J38" s="84"/>
      <c r="K38" s="84"/>
      <c r="L38" s="84"/>
      <c r="M38" s="84"/>
      <c r="N38" s="229"/>
      <c r="O38" s="279" t="str">
        <f t="shared" si="0"/>
        <v/>
      </c>
      <c r="P38" s="280" t="str">
        <f t="shared" si="1"/>
        <v/>
      </c>
      <c r="Q38" s="231"/>
      <c r="R38" s="84"/>
      <c r="S38" s="84"/>
      <c r="T38" s="84"/>
      <c r="U38" s="229"/>
      <c r="V38" s="279" t="str">
        <f t="shared" si="2"/>
        <v/>
      </c>
      <c r="W38" s="280" t="str">
        <f t="shared" si="3"/>
        <v/>
      </c>
      <c r="X38" s="116"/>
    </row>
    <row r="39" spans="1:25">
      <c r="O39" s="85"/>
      <c r="P39" s="85"/>
      <c r="U39" s="86"/>
      <c r="V39" s="283" t="str">
        <f t="shared" si="2"/>
        <v/>
      </c>
      <c r="W39" s="284" t="str">
        <f t="shared" si="3"/>
        <v/>
      </c>
      <c r="X39" s="116"/>
    </row>
    <row r="40" spans="1:25">
      <c r="U40" s="86"/>
      <c r="X40" s="116"/>
    </row>
  </sheetData>
  <sheetProtection password="CC6F" sheet="1" objects="1" scenarios="1" selectLockedCells="1"/>
  <mergeCells count="10">
    <mergeCell ref="A1:W1"/>
    <mergeCell ref="D2:P2"/>
    <mergeCell ref="Q2:W2"/>
    <mergeCell ref="X2:Y2"/>
    <mergeCell ref="O3:P3"/>
    <mergeCell ref="V3:W3"/>
    <mergeCell ref="X3:Y3"/>
    <mergeCell ref="A2:A3"/>
    <mergeCell ref="B2:B3"/>
    <mergeCell ref="C2:C3"/>
  </mergeCells>
  <conditionalFormatting sqref="Y4:Y37">
    <cfRule type="containsText" dxfId="178" priority="7" operator="containsText" text="низкий">
      <formula>NOT(ISERROR(SEARCH("низкий",Y4)))</formula>
    </cfRule>
    <cfRule type="containsText" dxfId="177" priority="8" operator="containsText" text="норма">
      <formula>NOT(ISERROR(SEARCH("норма",Y4)))</formula>
    </cfRule>
    <cfRule type="containsText" dxfId="176" priority="9" operator="containsText" text="высокий">
      <formula>NOT(ISERROR(SEARCH("высокий",Y4)))</formula>
    </cfRule>
  </conditionalFormatting>
  <conditionalFormatting sqref="Y4:Y37">
    <cfRule type="containsText" dxfId="175" priority="4" operator="containsText" text="высокий">
      <formula>NOT(ISERROR(SEARCH("высокий",Y4)))</formula>
    </cfRule>
    <cfRule type="containsText" dxfId="174" priority="5" operator="containsText" text="норма">
      <formula>NOT(ISERROR(SEARCH("норма",Y4)))</formula>
    </cfRule>
    <cfRule type="containsText" dxfId="173" priority="6" operator="containsText" text="низкий">
      <formula>NOT(ISERROR(SEARCH("низкий",Y4)))</formula>
    </cfRule>
  </conditionalFormatting>
  <printOptions horizontalCentered="1"/>
  <pageMargins left="0.31496062992125984" right="0.31496062992125984" top="0.35433070866141736" bottom="0.35433070866141736" header="0.31496062992125984" footer="0.31496062992125984"/>
  <pageSetup paperSize="9" scale="63" orientation="landscape" verticalDpi="0" r:id="rId1"/>
</worksheet>
</file>

<file path=xl/worksheets/sheet15.xml><?xml version="1.0" encoding="utf-8"?>
<worksheet xmlns="http://schemas.openxmlformats.org/spreadsheetml/2006/main" xmlns:r="http://schemas.openxmlformats.org/officeDocument/2006/relationships">
  <dimension ref="A1:AI40"/>
  <sheetViews>
    <sheetView tabSelected="1" zoomScale="60" zoomScaleNormal="60" workbookViewId="0">
      <selection activeCell="AC35" sqref="AC5:AE35"/>
    </sheetView>
  </sheetViews>
  <sheetFormatPr defaultColWidth="9.140625" defaultRowHeight="15"/>
  <cols>
    <col min="1" max="1" width="9.140625" style="82"/>
    <col min="2" max="2" width="22.5703125" style="82" customWidth="1"/>
    <col min="3" max="3" width="9.140625" style="82"/>
    <col min="4" max="4" width="13.28515625" style="82" customWidth="1"/>
    <col min="5" max="24" width="9.140625" style="82"/>
    <col min="25" max="25" width="11.42578125" style="82" customWidth="1"/>
    <col min="26" max="28" width="9.140625" style="82"/>
    <col min="29" max="30" width="10.28515625" style="82" customWidth="1"/>
    <col min="31" max="31" width="11.28515625" style="82" customWidth="1"/>
    <col min="32" max="32" width="8.7109375" style="82" customWidth="1"/>
    <col min="33" max="33" width="9.140625" style="82" customWidth="1"/>
    <col min="34" max="16384" width="9.140625" style="82"/>
  </cols>
  <sheetData>
    <row r="1" spans="1:35" ht="15" customHeight="1">
      <c r="A1" s="355" t="s">
        <v>133</v>
      </c>
      <c r="B1" s="355"/>
      <c r="C1" s="355"/>
      <c r="D1" s="355"/>
      <c r="E1" s="355"/>
      <c r="F1" s="355"/>
      <c r="G1" s="355"/>
      <c r="H1" s="355"/>
      <c r="I1" s="355"/>
      <c r="J1" s="355"/>
      <c r="K1" s="355"/>
      <c r="L1" s="355"/>
      <c r="M1" s="355"/>
      <c r="N1" s="355"/>
      <c r="O1" s="355"/>
      <c r="P1" s="355"/>
      <c r="Q1" s="355"/>
      <c r="R1" s="355"/>
      <c r="S1" s="355"/>
      <c r="T1" s="355"/>
      <c r="U1" s="355"/>
      <c r="V1" s="355"/>
      <c r="W1" s="355"/>
      <c r="X1" s="355"/>
      <c r="Y1" s="355"/>
      <c r="Z1" s="355"/>
      <c r="AA1" s="355"/>
      <c r="AB1" s="355"/>
      <c r="AC1" s="125"/>
      <c r="AD1" s="126"/>
      <c r="AE1" s="108"/>
      <c r="AF1" s="109"/>
      <c r="AG1" s="109"/>
    </row>
    <row r="2" spans="1:35" ht="43.5" customHeight="1">
      <c r="A2" s="88"/>
      <c r="B2" s="88"/>
      <c r="C2" s="88"/>
      <c r="D2" s="360" t="s">
        <v>131</v>
      </c>
      <c r="E2" s="360"/>
      <c r="F2" s="360"/>
      <c r="G2" s="360"/>
      <c r="H2" s="360"/>
      <c r="I2" s="360"/>
      <c r="J2" s="360"/>
      <c r="K2" s="360"/>
      <c r="L2" s="360"/>
      <c r="M2" s="360"/>
      <c r="N2" s="360"/>
      <c r="O2" s="360"/>
      <c r="P2" s="360"/>
      <c r="Q2" s="360"/>
      <c r="R2" s="360" t="s">
        <v>132</v>
      </c>
      <c r="S2" s="360"/>
      <c r="T2" s="360"/>
      <c r="U2" s="360"/>
      <c r="V2" s="360"/>
      <c r="W2" s="360"/>
      <c r="X2" s="360"/>
      <c r="Y2" s="360"/>
      <c r="Z2" s="360"/>
      <c r="AA2" s="360"/>
      <c r="AB2" s="360"/>
      <c r="AC2" s="362" t="s">
        <v>314</v>
      </c>
      <c r="AD2" s="362"/>
      <c r="AE2" s="362"/>
      <c r="AF2" s="362"/>
      <c r="AG2" s="363"/>
      <c r="AH2" s="324"/>
      <c r="AI2" s="324"/>
    </row>
    <row r="3" spans="1:35" ht="85.5" customHeight="1">
      <c r="A3" s="334" t="str">
        <f>список!A1</f>
        <v>№</v>
      </c>
      <c r="B3" s="364" t="str">
        <f>список!B1</f>
        <v>Фамилия, имя воспитанника</v>
      </c>
      <c r="C3" s="367" t="str">
        <f>список!C1</f>
        <v xml:space="preserve">дата </v>
      </c>
      <c r="D3" s="361" t="s">
        <v>134</v>
      </c>
      <c r="E3" s="362"/>
      <c r="F3" s="363"/>
      <c r="G3" s="360" t="s">
        <v>135</v>
      </c>
      <c r="H3" s="360"/>
      <c r="I3" s="360"/>
      <c r="J3" s="360"/>
      <c r="K3" s="360"/>
      <c r="L3" s="361" t="s">
        <v>165</v>
      </c>
      <c r="M3" s="362"/>
      <c r="N3" s="362"/>
      <c r="O3" s="363"/>
      <c r="P3" s="415" t="s">
        <v>0</v>
      </c>
      <c r="Q3" s="415"/>
      <c r="R3" s="421" t="s">
        <v>281</v>
      </c>
      <c r="S3" s="421" t="s">
        <v>282</v>
      </c>
      <c r="T3" s="421" t="s">
        <v>283</v>
      </c>
      <c r="U3" s="421" t="s">
        <v>284</v>
      </c>
      <c r="V3" s="421" t="s">
        <v>285</v>
      </c>
      <c r="W3" s="421" t="s">
        <v>286</v>
      </c>
      <c r="X3" s="421" t="s">
        <v>287</v>
      </c>
      <c r="Y3" s="421" t="s">
        <v>309</v>
      </c>
      <c r="Z3" s="421" t="s">
        <v>288</v>
      </c>
      <c r="AA3" s="413" t="s">
        <v>0</v>
      </c>
      <c r="AB3" s="414"/>
      <c r="AC3" s="421" t="s">
        <v>241</v>
      </c>
      <c r="AD3" s="421" t="s">
        <v>242</v>
      </c>
      <c r="AE3" s="421" t="s">
        <v>243</v>
      </c>
      <c r="AF3" s="427" t="s">
        <v>244</v>
      </c>
      <c r="AG3" s="428"/>
      <c r="AH3" s="423"/>
      <c r="AI3" s="424"/>
    </row>
    <row r="4" spans="1:35" ht="249.75" customHeight="1" thickBot="1">
      <c r="A4" s="336"/>
      <c r="B4" s="365"/>
      <c r="C4" s="368"/>
      <c r="D4" s="131" t="s">
        <v>235</v>
      </c>
      <c r="E4" s="419" t="s">
        <v>0</v>
      </c>
      <c r="F4" s="420"/>
      <c r="G4" s="143" t="s">
        <v>236</v>
      </c>
      <c r="H4" s="143" t="s">
        <v>237</v>
      </c>
      <c r="I4" s="143" t="s">
        <v>238</v>
      </c>
      <c r="J4" s="419" t="s">
        <v>0</v>
      </c>
      <c r="K4" s="420"/>
      <c r="L4" s="130" t="s">
        <v>239</v>
      </c>
      <c r="M4" s="130" t="s">
        <v>240</v>
      </c>
      <c r="N4" s="419" t="s">
        <v>0</v>
      </c>
      <c r="O4" s="420"/>
      <c r="P4" s="416"/>
      <c r="Q4" s="416"/>
      <c r="R4" s="422"/>
      <c r="S4" s="422"/>
      <c r="T4" s="422"/>
      <c r="U4" s="422"/>
      <c r="V4" s="422"/>
      <c r="W4" s="422"/>
      <c r="X4" s="422"/>
      <c r="Y4" s="422"/>
      <c r="Z4" s="422"/>
      <c r="AA4" s="417"/>
      <c r="AB4" s="418"/>
      <c r="AC4" s="422"/>
      <c r="AD4" s="422"/>
      <c r="AE4" s="422"/>
      <c r="AF4" s="429"/>
      <c r="AG4" s="430"/>
      <c r="AH4" s="425"/>
      <c r="AI4" s="426"/>
    </row>
    <row r="5" spans="1:35" s="96" customFormat="1">
      <c r="A5" s="96">
        <f>список!A2</f>
        <v>1</v>
      </c>
      <c r="B5" s="97" t="str">
        <f>IF(список!B2="","",список!B2)</f>
        <v/>
      </c>
      <c r="C5" s="97" t="str">
        <f>IF(список!C2="","",список!C2)</f>
        <v/>
      </c>
      <c r="D5" s="242"/>
      <c r="E5" s="251" t="str">
        <f>IF(D5="","",SUM(D5:D5)/1)</f>
        <v/>
      </c>
      <c r="F5" s="252" t="str">
        <f>IF(E5="","",IF(E5&gt;1.5,"сформирован",IF(E5&lt;0.5,"не сформирован","в стадии формирования")))</f>
        <v/>
      </c>
      <c r="G5" s="194"/>
      <c r="H5" s="194"/>
      <c r="I5" s="246"/>
      <c r="J5" s="251" t="str">
        <f>IF(G5="","",IF(H5="","",IF(I5="","",SUM(G5:I5)/3)))</f>
        <v/>
      </c>
      <c r="K5" s="252" t="str">
        <f>IF(J5="","",IF(J5&gt;1.5,"сформирован",IF(J5&lt;0.5,"не сформирован","в стадии формирования")))</f>
        <v/>
      </c>
      <c r="L5" s="194"/>
      <c r="M5" s="246"/>
      <c r="N5" s="251" t="str">
        <f>IF(L5="","",IF(M5="","",(SUM(L5:M5)/2)))</f>
        <v/>
      </c>
      <c r="O5" s="252" t="str">
        <f>IF(N5="","",IF(N5&gt;1.5,"сформирован",IF(N5&lt;0.5,"не сформирован","в стадии формирования")))</f>
        <v/>
      </c>
      <c r="P5" s="287" t="str">
        <f t="shared" ref="P5:P39" si="0">IF(E5="","",IF(J5="","",IF(N5="","",SUM(E5+J5+N5)/3)))</f>
        <v/>
      </c>
      <c r="Q5" s="256" t="str">
        <f>IF(P5="","",IF(P5&gt;1.5,"сформирован",IF(P5&lt;0.5,"не сформирован", "в стадии формирования")))</f>
        <v/>
      </c>
      <c r="R5" s="230"/>
      <c r="S5" s="83"/>
      <c r="T5" s="83"/>
      <c r="U5" s="83"/>
      <c r="V5" s="83"/>
      <c r="W5" s="83"/>
      <c r="X5" s="83"/>
      <c r="Y5" s="83"/>
      <c r="Z5" s="228"/>
      <c r="AA5" s="255" t="str">
        <f>IF(R5="","",IF(S5="","",IF(T5="","",IF(U5="","",IF(V5="","",IF(W5="","",IF(X5="","",IF(Y5="","",IF(Z5="","",(SUM(R5:Z5)/9))))))))))</f>
        <v/>
      </c>
      <c r="AB5" s="256" t="str">
        <f>IF(AA5="","",IF(AA5&gt;1.5,"сформирован",IF(AA5&lt;0.5,"не сформирован", "в стадии формирования")))</f>
        <v/>
      </c>
      <c r="AC5" s="194"/>
      <c r="AD5" s="194"/>
      <c r="AE5" s="246"/>
      <c r="AF5" s="255" t="str">
        <f>IF(AC5="","",IF(AD5="","",IF(AE5="","",(SUM(AC5:AE5)/3))))</f>
        <v/>
      </c>
      <c r="AG5" s="256" t="str">
        <f>IF(AF5="","",IF(AF5&gt;1.5,"сформирован",IF(AF5&lt;0.5,"не сформирован", "в стадии формирования")))</f>
        <v/>
      </c>
      <c r="AH5" s="259"/>
      <c r="AI5" s="94"/>
    </row>
    <row r="6" spans="1:35" s="96" customFormat="1">
      <c r="A6" s="96">
        <f>список!A3</f>
        <v>2</v>
      </c>
      <c r="B6" s="97" t="str">
        <f>IF(список!B3="","",список!B3)</f>
        <v/>
      </c>
      <c r="C6" s="97">
        <f>IF(список!C3="","",список!C3)</f>
        <v>0</v>
      </c>
      <c r="D6" s="242"/>
      <c r="E6" s="253" t="str">
        <f t="shared" ref="E6:E39" si="1">IF(D6="","",SUM(D6:D6)/1)</f>
        <v/>
      </c>
      <c r="F6" s="254" t="str">
        <f t="shared" ref="F6:F39" si="2">IF(E6="","",IF(E6&gt;1.5,"сформирован",IF(E6&lt;0.5,"не сформирован","в стадии формирования")))</f>
        <v/>
      </c>
      <c r="G6" s="193"/>
      <c r="H6" s="193"/>
      <c r="I6" s="237"/>
      <c r="J6" s="253" t="str">
        <f t="shared" ref="J6:J39" si="3">IF(G6="","",IF(H6="","",IF(I6="","",SUM(G6:I6)/3)))</f>
        <v/>
      </c>
      <c r="K6" s="254" t="str">
        <f t="shared" ref="K6:K39" si="4">IF(J6="","",IF(J6&gt;1.5,"сформирован",IF(J6&lt;0.5,"не сформирован","в стадии формирования")))</f>
        <v/>
      </c>
      <c r="L6" s="193"/>
      <c r="M6" s="237"/>
      <c r="N6" s="253" t="str">
        <f t="shared" ref="N6:N39" si="5">IF(L6="","",IF(M6="","",(SUM(L6:M6)/2)))</f>
        <v/>
      </c>
      <c r="O6" s="254" t="str">
        <f t="shared" ref="O6:O39" si="6">IF(N6="","",IF(N6&gt;1.5,"сформирован",IF(N6&lt;0.5,"не сформирован","в стадии формирования")))</f>
        <v/>
      </c>
      <c r="P6" s="288" t="str">
        <f t="shared" si="0"/>
        <v/>
      </c>
      <c r="Q6" s="258" t="str">
        <f t="shared" ref="Q6:Q39" si="7">IF(P6="","",IF(P6&gt;1.5,"сформирован",IF(P6&lt;0.5,"не сформирован", "в стадии формирования")))</f>
        <v/>
      </c>
      <c r="R6" s="230"/>
      <c r="S6" s="83"/>
      <c r="T6" s="83"/>
      <c r="U6" s="83"/>
      <c r="V6" s="83"/>
      <c r="W6" s="83"/>
      <c r="X6" s="83"/>
      <c r="Y6" s="83"/>
      <c r="Z6" s="228"/>
      <c r="AA6" s="257" t="str">
        <f t="shared" ref="AA6:AA39" si="8">IF(R6="","",IF(S6="","",IF(T6="","",IF(U6="","",IF(V6="","",IF(W6="","",IF(X6="","",IF(Y6="","",IF(Z6="","",(SUM(R6:Z6)/9))))))))))</f>
        <v/>
      </c>
      <c r="AB6" s="258" t="str">
        <f t="shared" ref="AB6:AB39" si="9">IF(AA6="","",IF(AA6&gt;1.5,"сформирован",IF(AA6&lt;0.5,"не сформирован", "в стадии формирования")))</f>
        <v/>
      </c>
      <c r="AC6" s="193"/>
      <c r="AD6" s="193"/>
      <c r="AE6" s="237"/>
      <c r="AF6" s="257" t="str">
        <f t="shared" ref="AF6:AF39" si="10">IF(AC6="","",IF(AD6="","",IF(AE6="","",(SUM(AC6:AE6)/3))))</f>
        <v/>
      </c>
      <c r="AG6" s="258" t="str">
        <f t="shared" ref="AG6:AG39" si="11">IF(AF6="","",IF(AF6&gt;1.5,"сформирован",IF(AF6&lt;0.5,"не сформирован", "в стадии формирования")))</f>
        <v/>
      </c>
      <c r="AH6" s="259"/>
      <c r="AI6" s="94"/>
    </row>
    <row r="7" spans="1:35" s="96" customFormat="1">
      <c r="A7" s="96">
        <f>список!A4</f>
        <v>3</v>
      </c>
      <c r="B7" s="97" t="str">
        <f>IF(список!B4="","",список!B4)</f>
        <v/>
      </c>
      <c r="C7" s="97">
        <f>IF(список!C4="","",список!C4)</f>
        <v>0</v>
      </c>
      <c r="D7" s="243"/>
      <c r="E7" s="253" t="str">
        <f t="shared" si="1"/>
        <v/>
      </c>
      <c r="F7" s="254" t="str">
        <f t="shared" si="2"/>
        <v/>
      </c>
      <c r="G7" s="193"/>
      <c r="H7" s="193"/>
      <c r="I7" s="237"/>
      <c r="J7" s="253" t="str">
        <f t="shared" si="3"/>
        <v/>
      </c>
      <c r="K7" s="254" t="str">
        <f t="shared" si="4"/>
        <v/>
      </c>
      <c r="L7" s="193"/>
      <c r="M7" s="237"/>
      <c r="N7" s="253" t="str">
        <f t="shared" si="5"/>
        <v/>
      </c>
      <c r="O7" s="254" t="str">
        <f t="shared" si="6"/>
        <v/>
      </c>
      <c r="P7" s="288" t="str">
        <f t="shared" si="0"/>
        <v/>
      </c>
      <c r="Q7" s="258" t="str">
        <f t="shared" si="7"/>
        <v/>
      </c>
      <c r="R7" s="230"/>
      <c r="S7" s="83"/>
      <c r="T7" s="83"/>
      <c r="U7" s="83"/>
      <c r="V7" s="83"/>
      <c r="W7" s="83"/>
      <c r="X7" s="83"/>
      <c r="Y7" s="83"/>
      <c r="Z7" s="228"/>
      <c r="AA7" s="257" t="str">
        <f t="shared" si="8"/>
        <v/>
      </c>
      <c r="AB7" s="258" t="str">
        <f t="shared" si="9"/>
        <v/>
      </c>
      <c r="AC7" s="193"/>
      <c r="AD7" s="193"/>
      <c r="AE7" s="237"/>
      <c r="AF7" s="257" t="str">
        <f t="shared" si="10"/>
        <v/>
      </c>
      <c r="AG7" s="258" t="str">
        <f t="shared" si="11"/>
        <v/>
      </c>
      <c r="AH7" s="259"/>
      <c r="AI7" s="94"/>
    </row>
    <row r="8" spans="1:35" s="96" customFormat="1">
      <c r="A8" s="96">
        <f>список!A5</f>
        <v>4</v>
      </c>
      <c r="B8" s="97" t="str">
        <f>IF(список!B5="","",список!B5)</f>
        <v/>
      </c>
      <c r="C8" s="97">
        <f>IF(список!C5="","",список!C5)</f>
        <v>0</v>
      </c>
      <c r="D8" s="243"/>
      <c r="E8" s="253" t="str">
        <f t="shared" si="1"/>
        <v/>
      </c>
      <c r="F8" s="254" t="str">
        <f t="shared" si="2"/>
        <v/>
      </c>
      <c r="G8" s="193"/>
      <c r="H8" s="193"/>
      <c r="I8" s="237"/>
      <c r="J8" s="253" t="str">
        <f t="shared" si="3"/>
        <v/>
      </c>
      <c r="K8" s="254" t="str">
        <f t="shared" si="4"/>
        <v/>
      </c>
      <c r="L8" s="193"/>
      <c r="M8" s="237"/>
      <c r="N8" s="253" t="str">
        <f t="shared" si="5"/>
        <v/>
      </c>
      <c r="O8" s="254" t="str">
        <f t="shared" si="6"/>
        <v/>
      </c>
      <c r="P8" s="288" t="str">
        <f t="shared" si="0"/>
        <v/>
      </c>
      <c r="Q8" s="258" t="str">
        <f t="shared" si="7"/>
        <v/>
      </c>
      <c r="R8" s="230"/>
      <c r="S8" s="83"/>
      <c r="T8" s="83"/>
      <c r="U8" s="83"/>
      <c r="V8" s="83"/>
      <c r="W8" s="83"/>
      <c r="X8" s="83"/>
      <c r="Y8" s="83"/>
      <c r="Z8" s="228"/>
      <c r="AA8" s="257" t="str">
        <f t="shared" si="8"/>
        <v/>
      </c>
      <c r="AB8" s="258" t="str">
        <f t="shared" si="9"/>
        <v/>
      </c>
      <c r="AC8" s="193"/>
      <c r="AD8" s="193"/>
      <c r="AE8" s="237"/>
      <c r="AF8" s="257" t="str">
        <f t="shared" si="10"/>
        <v/>
      </c>
      <c r="AG8" s="258" t="str">
        <f t="shared" si="11"/>
        <v/>
      </c>
      <c r="AH8" s="259"/>
      <c r="AI8" s="94"/>
    </row>
    <row r="9" spans="1:35" s="96" customFormat="1">
      <c r="A9" s="96">
        <f>список!A6</f>
        <v>5</v>
      </c>
      <c r="B9" s="97" t="str">
        <f>IF(список!B6="","",список!B6)</f>
        <v/>
      </c>
      <c r="C9" s="97">
        <f>IF(список!C6="","",список!C6)</f>
        <v>0</v>
      </c>
      <c r="D9" s="243"/>
      <c r="E9" s="253" t="str">
        <f t="shared" si="1"/>
        <v/>
      </c>
      <c r="F9" s="254" t="str">
        <f t="shared" si="2"/>
        <v/>
      </c>
      <c r="G9" s="193"/>
      <c r="H9" s="193"/>
      <c r="I9" s="237"/>
      <c r="J9" s="253" t="str">
        <f t="shared" si="3"/>
        <v/>
      </c>
      <c r="K9" s="254" t="str">
        <f t="shared" si="4"/>
        <v/>
      </c>
      <c r="L9" s="193"/>
      <c r="M9" s="237"/>
      <c r="N9" s="253" t="str">
        <f t="shared" si="5"/>
        <v/>
      </c>
      <c r="O9" s="254" t="str">
        <f t="shared" si="6"/>
        <v/>
      </c>
      <c r="P9" s="288" t="str">
        <f t="shared" si="0"/>
        <v/>
      </c>
      <c r="Q9" s="258" t="str">
        <f t="shared" si="7"/>
        <v/>
      </c>
      <c r="R9" s="230"/>
      <c r="S9" s="83"/>
      <c r="T9" s="83"/>
      <c r="U9" s="83"/>
      <c r="V9" s="83"/>
      <c r="W9" s="83"/>
      <c r="X9" s="83"/>
      <c r="Y9" s="83"/>
      <c r="Z9" s="228"/>
      <c r="AA9" s="257" t="str">
        <f t="shared" si="8"/>
        <v/>
      </c>
      <c r="AB9" s="258" t="str">
        <f t="shared" si="9"/>
        <v/>
      </c>
      <c r="AC9" s="193"/>
      <c r="AD9" s="193"/>
      <c r="AE9" s="237"/>
      <c r="AF9" s="257" t="str">
        <f t="shared" si="10"/>
        <v/>
      </c>
      <c r="AG9" s="258" t="str">
        <f t="shared" si="11"/>
        <v/>
      </c>
      <c r="AH9" s="259"/>
      <c r="AI9" s="94"/>
    </row>
    <row r="10" spans="1:35" s="96" customFormat="1">
      <c r="A10" s="96">
        <f>список!A7</f>
        <v>6</v>
      </c>
      <c r="B10" s="97" t="str">
        <f>IF(список!B7="","",список!B7)</f>
        <v/>
      </c>
      <c r="C10" s="97">
        <f>IF(список!C7="","",список!C7)</f>
        <v>0</v>
      </c>
      <c r="D10" s="243"/>
      <c r="E10" s="253" t="str">
        <f t="shared" si="1"/>
        <v/>
      </c>
      <c r="F10" s="254" t="str">
        <f t="shared" si="2"/>
        <v/>
      </c>
      <c r="G10" s="193"/>
      <c r="H10" s="193"/>
      <c r="I10" s="237"/>
      <c r="J10" s="253" t="str">
        <f t="shared" si="3"/>
        <v/>
      </c>
      <c r="K10" s="254" t="str">
        <f t="shared" si="4"/>
        <v/>
      </c>
      <c r="L10" s="193"/>
      <c r="M10" s="237"/>
      <c r="N10" s="253" t="str">
        <f t="shared" si="5"/>
        <v/>
      </c>
      <c r="O10" s="254" t="str">
        <f t="shared" si="6"/>
        <v/>
      </c>
      <c r="P10" s="288" t="str">
        <f t="shared" si="0"/>
        <v/>
      </c>
      <c r="Q10" s="258" t="str">
        <f t="shared" si="7"/>
        <v/>
      </c>
      <c r="R10" s="230"/>
      <c r="S10" s="83"/>
      <c r="T10" s="83"/>
      <c r="U10" s="83"/>
      <c r="V10" s="83"/>
      <c r="W10" s="83"/>
      <c r="X10" s="83"/>
      <c r="Y10" s="83"/>
      <c r="Z10" s="228"/>
      <c r="AA10" s="257" t="str">
        <f t="shared" si="8"/>
        <v/>
      </c>
      <c r="AB10" s="258" t="str">
        <f t="shared" si="9"/>
        <v/>
      </c>
      <c r="AC10" s="193"/>
      <c r="AD10" s="193"/>
      <c r="AE10" s="237"/>
      <c r="AF10" s="257" t="str">
        <f t="shared" si="10"/>
        <v/>
      </c>
      <c r="AG10" s="258" t="str">
        <f t="shared" si="11"/>
        <v/>
      </c>
      <c r="AH10" s="259"/>
      <c r="AI10" s="94"/>
    </row>
    <row r="11" spans="1:35" s="96" customFormat="1">
      <c r="A11" s="96">
        <f>список!A8</f>
        <v>7</v>
      </c>
      <c r="B11" s="97" t="str">
        <f>IF(список!B8="","",список!B8)</f>
        <v/>
      </c>
      <c r="C11" s="97">
        <f>IF(список!C8="","",список!C8)</f>
        <v>0</v>
      </c>
      <c r="D11" s="243"/>
      <c r="E11" s="253" t="str">
        <f t="shared" si="1"/>
        <v/>
      </c>
      <c r="F11" s="254" t="str">
        <f t="shared" si="2"/>
        <v/>
      </c>
      <c r="G11" s="193"/>
      <c r="H11" s="193"/>
      <c r="I11" s="237"/>
      <c r="J11" s="253" t="str">
        <f t="shared" si="3"/>
        <v/>
      </c>
      <c r="K11" s="254" t="str">
        <f t="shared" si="4"/>
        <v/>
      </c>
      <c r="L11" s="193"/>
      <c r="M11" s="237"/>
      <c r="N11" s="253" t="str">
        <f t="shared" si="5"/>
        <v/>
      </c>
      <c r="O11" s="254" t="str">
        <f t="shared" si="6"/>
        <v/>
      </c>
      <c r="P11" s="288" t="str">
        <f t="shared" si="0"/>
        <v/>
      </c>
      <c r="Q11" s="258" t="str">
        <f t="shared" si="7"/>
        <v/>
      </c>
      <c r="R11" s="230"/>
      <c r="S11" s="83"/>
      <c r="T11" s="83"/>
      <c r="U11" s="83"/>
      <c r="V11" s="83"/>
      <c r="W11" s="83"/>
      <c r="X11" s="83"/>
      <c r="Y11" s="83"/>
      <c r="Z11" s="228"/>
      <c r="AA11" s="257" t="str">
        <f t="shared" si="8"/>
        <v/>
      </c>
      <c r="AB11" s="258" t="str">
        <f t="shared" si="9"/>
        <v/>
      </c>
      <c r="AC11" s="193"/>
      <c r="AD11" s="193"/>
      <c r="AE11" s="237"/>
      <c r="AF11" s="257" t="str">
        <f t="shared" si="10"/>
        <v/>
      </c>
      <c r="AG11" s="258" t="str">
        <f t="shared" si="11"/>
        <v/>
      </c>
      <c r="AH11" s="259"/>
      <c r="AI11" s="94"/>
    </row>
    <row r="12" spans="1:35" s="96" customFormat="1">
      <c r="A12" s="96">
        <f>список!A9</f>
        <v>8</v>
      </c>
      <c r="B12" s="97" t="str">
        <f>IF(список!B9="","",список!B9)</f>
        <v/>
      </c>
      <c r="C12" s="97">
        <f>IF(список!C9="","",список!C9)</f>
        <v>0</v>
      </c>
      <c r="D12" s="243"/>
      <c r="E12" s="253" t="str">
        <f t="shared" si="1"/>
        <v/>
      </c>
      <c r="F12" s="254" t="str">
        <f t="shared" si="2"/>
        <v/>
      </c>
      <c r="G12" s="193"/>
      <c r="H12" s="193"/>
      <c r="I12" s="237"/>
      <c r="J12" s="253" t="str">
        <f t="shared" si="3"/>
        <v/>
      </c>
      <c r="K12" s="254" t="str">
        <f t="shared" si="4"/>
        <v/>
      </c>
      <c r="L12" s="193"/>
      <c r="M12" s="237"/>
      <c r="N12" s="253" t="str">
        <f t="shared" si="5"/>
        <v/>
      </c>
      <c r="O12" s="254" t="str">
        <f t="shared" si="6"/>
        <v/>
      </c>
      <c r="P12" s="288" t="str">
        <f t="shared" si="0"/>
        <v/>
      </c>
      <c r="Q12" s="258" t="str">
        <f t="shared" si="7"/>
        <v/>
      </c>
      <c r="R12" s="230"/>
      <c r="S12" s="83"/>
      <c r="T12" s="83"/>
      <c r="U12" s="83"/>
      <c r="V12" s="83"/>
      <c r="W12" s="83"/>
      <c r="X12" s="83"/>
      <c r="Y12" s="83"/>
      <c r="Z12" s="228"/>
      <c r="AA12" s="257" t="str">
        <f t="shared" si="8"/>
        <v/>
      </c>
      <c r="AB12" s="258" t="str">
        <f t="shared" si="9"/>
        <v/>
      </c>
      <c r="AC12" s="193"/>
      <c r="AD12" s="193"/>
      <c r="AE12" s="237"/>
      <c r="AF12" s="257" t="str">
        <f t="shared" si="10"/>
        <v/>
      </c>
      <c r="AG12" s="258" t="str">
        <f t="shared" si="11"/>
        <v/>
      </c>
      <c r="AH12" s="259"/>
      <c r="AI12" s="94"/>
    </row>
    <row r="13" spans="1:35" s="96" customFormat="1">
      <c r="A13" s="96">
        <f>список!A10</f>
        <v>9</v>
      </c>
      <c r="B13" s="97" t="str">
        <f>IF(список!B10="","",список!B10)</f>
        <v/>
      </c>
      <c r="C13" s="97">
        <f>IF(список!C10="","",список!C10)</f>
        <v>0</v>
      </c>
      <c r="D13" s="243"/>
      <c r="E13" s="253" t="str">
        <f t="shared" si="1"/>
        <v/>
      </c>
      <c r="F13" s="254" t="str">
        <f t="shared" si="2"/>
        <v/>
      </c>
      <c r="G13" s="193"/>
      <c r="H13" s="193"/>
      <c r="I13" s="237"/>
      <c r="J13" s="253" t="str">
        <f t="shared" si="3"/>
        <v/>
      </c>
      <c r="K13" s="254" t="str">
        <f t="shared" si="4"/>
        <v/>
      </c>
      <c r="L13" s="193"/>
      <c r="M13" s="237"/>
      <c r="N13" s="253" t="str">
        <f t="shared" si="5"/>
        <v/>
      </c>
      <c r="O13" s="254" t="str">
        <f t="shared" si="6"/>
        <v/>
      </c>
      <c r="P13" s="288" t="str">
        <f t="shared" si="0"/>
        <v/>
      </c>
      <c r="Q13" s="258" t="str">
        <f t="shared" si="7"/>
        <v/>
      </c>
      <c r="R13" s="230"/>
      <c r="S13" s="83"/>
      <c r="T13" s="83"/>
      <c r="U13" s="83"/>
      <c r="V13" s="83"/>
      <c r="W13" s="83"/>
      <c r="X13" s="83"/>
      <c r="Y13" s="83"/>
      <c r="Z13" s="228"/>
      <c r="AA13" s="257" t="str">
        <f t="shared" si="8"/>
        <v/>
      </c>
      <c r="AB13" s="258" t="str">
        <f t="shared" si="9"/>
        <v/>
      </c>
      <c r="AC13" s="193"/>
      <c r="AD13" s="193"/>
      <c r="AE13" s="237"/>
      <c r="AF13" s="257" t="str">
        <f t="shared" si="10"/>
        <v/>
      </c>
      <c r="AG13" s="258" t="str">
        <f t="shared" si="11"/>
        <v/>
      </c>
      <c r="AH13" s="259"/>
      <c r="AI13" s="94"/>
    </row>
    <row r="14" spans="1:35" s="96" customFormat="1">
      <c r="A14" s="96">
        <f>список!A11</f>
        <v>10</v>
      </c>
      <c r="B14" s="97" t="str">
        <f>IF(список!B11="","",список!B11)</f>
        <v/>
      </c>
      <c r="C14" s="97">
        <f>IF(список!C11="","",список!C11)</f>
        <v>0</v>
      </c>
      <c r="D14" s="243"/>
      <c r="E14" s="253" t="str">
        <f t="shared" si="1"/>
        <v/>
      </c>
      <c r="F14" s="254" t="str">
        <f t="shared" si="2"/>
        <v/>
      </c>
      <c r="G14" s="193"/>
      <c r="H14" s="193"/>
      <c r="I14" s="237"/>
      <c r="J14" s="253" t="str">
        <f t="shared" si="3"/>
        <v/>
      </c>
      <c r="K14" s="254" t="str">
        <f t="shared" si="4"/>
        <v/>
      </c>
      <c r="L14" s="193"/>
      <c r="M14" s="237"/>
      <c r="N14" s="253" t="str">
        <f t="shared" si="5"/>
        <v/>
      </c>
      <c r="O14" s="254" t="str">
        <f t="shared" si="6"/>
        <v/>
      </c>
      <c r="P14" s="288" t="str">
        <f t="shared" si="0"/>
        <v/>
      </c>
      <c r="Q14" s="258" t="str">
        <f t="shared" si="7"/>
        <v/>
      </c>
      <c r="R14" s="230"/>
      <c r="S14" s="83"/>
      <c r="T14" s="318"/>
      <c r="U14" s="83"/>
      <c r="V14" s="83"/>
      <c r="W14" s="83"/>
      <c r="X14" s="83"/>
      <c r="Y14" s="83"/>
      <c r="Z14" s="228"/>
      <c r="AA14" s="257" t="str">
        <f>IF(R14="","",IF(S14="","",IF(T17="","",IF(U14="","",IF(V14="","",IF(W14="","",IF(X14="","",IF(Y14="","",IF(Z14="","",(SUM(R14:Z14)/9))))))))))</f>
        <v/>
      </c>
      <c r="AB14" s="258" t="str">
        <f t="shared" si="9"/>
        <v/>
      </c>
      <c r="AC14" s="193"/>
      <c r="AD14" s="193"/>
      <c r="AE14" s="237"/>
      <c r="AF14" s="257" t="str">
        <f t="shared" si="10"/>
        <v/>
      </c>
      <c r="AG14" s="258" t="str">
        <f t="shared" si="11"/>
        <v/>
      </c>
      <c r="AH14" s="259"/>
      <c r="AI14" s="94"/>
    </row>
    <row r="15" spans="1:35" s="96" customFormat="1">
      <c r="A15" s="96">
        <f>список!A12</f>
        <v>11</v>
      </c>
      <c r="B15" s="97" t="str">
        <f>IF(список!B12="","",список!B12)</f>
        <v/>
      </c>
      <c r="C15" s="97">
        <f>IF(список!C12="","",список!C12)</f>
        <v>0</v>
      </c>
      <c r="D15" s="243"/>
      <c r="E15" s="253" t="str">
        <f t="shared" si="1"/>
        <v/>
      </c>
      <c r="F15" s="254" t="str">
        <f t="shared" si="2"/>
        <v/>
      </c>
      <c r="G15" s="193"/>
      <c r="H15" s="193"/>
      <c r="I15" s="237"/>
      <c r="J15" s="253" t="str">
        <f t="shared" si="3"/>
        <v/>
      </c>
      <c r="K15" s="254" t="str">
        <f t="shared" si="4"/>
        <v/>
      </c>
      <c r="L15" s="193"/>
      <c r="M15" s="237"/>
      <c r="N15" s="253" t="str">
        <f t="shared" si="5"/>
        <v/>
      </c>
      <c r="O15" s="254" t="str">
        <f t="shared" si="6"/>
        <v/>
      </c>
      <c r="P15" s="288" t="str">
        <f t="shared" si="0"/>
        <v/>
      </c>
      <c r="Q15" s="258" t="str">
        <f t="shared" si="7"/>
        <v/>
      </c>
      <c r="R15" s="230"/>
      <c r="S15" s="83"/>
      <c r="T15" s="83"/>
      <c r="U15" s="83"/>
      <c r="V15" s="83"/>
      <c r="W15" s="83"/>
      <c r="X15" s="83"/>
      <c r="Y15" s="83"/>
      <c r="Z15" s="228"/>
      <c r="AA15" s="257" t="str">
        <f t="shared" si="8"/>
        <v/>
      </c>
      <c r="AB15" s="258" t="str">
        <f t="shared" si="9"/>
        <v/>
      </c>
      <c r="AC15" s="193"/>
      <c r="AD15" s="193"/>
      <c r="AE15" s="237"/>
      <c r="AF15" s="257" t="str">
        <f t="shared" si="10"/>
        <v/>
      </c>
      <c r="AG15" s="258" t="str">
        <f t="shared" si="11"/>
        <v/>
      </c>
      <c r="AH15" s="259"/>
      <c r="AI15" s="94"/>
    </row>
    <row r="16" spans="1:35" s="96" customFormat="1">
      <c r="A16" s="96">
        <f>список!A13</f>
        <v>12</v>
      </c>
      <c r="B16" s="97" t="str">
        <f>IF(список!B13="","",список!B13)</f>
        <v/>
      </c>
      <c r="C16" s="97">
        <f>IF(список!C13="","",список!C13)</f>
        <v>0</v>
      </c>
      <c r="D16" s="243"/>
      <c r="E16" s="253" t="str">
        <f t="shared" si="1"/>
        <v/>
      </c>
      <c r="F16" s="254" t="str">
        <f t="shared" si="2"/>
        <v/>
      </c>
      <c r="G16" s="193"/>
      <c r="H16" s="193"/>
      <c r="I16" s="237"/>
      <c r="J16" s="253" t="str">
        <f t="shared" si="3"/>
        <v/>
      </c>
      <c r="K16" s="254" t="str">
        <f t="shared" si="4"/>
        <v/>
      </c>
      <c r="L16" s="193"/>
      <c r="M16" s="237"/>
      <c r="N16" s="253" t="str">
        <f t="shared" si="5"/>
        <v/>
      </c>
      <c r="O16" s="254" t="str">
        <f t="shared" si="6"/>
        <v/>
      </c>
      <c r="P16" s="288" t="str">
        <f t="shared" si="0"/>
        <v/>
      </c>
      <c r="Q16" s="258" t="str">
        <f t="shared" si="7"/>
        <v/>
      </c>
      <c r="R16" s="230"/>
      <c r="S16" s="83"/>
      <c r="T16" s="83"/>
      <c r="U16" s="83"/>
      <c r="V16" s="83"/>
      <c r="W16" s="83"/>
      <c r="X16" s="83"/>
      <c r="Y16" s="83"/>
      <c r="Z16" s="228"/>
      <c r="AA16" s="257" t="str">
        <f t="shared" si="8"/>
        <v/>
      </c>
      <c r="AB16" s="258" t="str">
        <f t="shared" si="9"/>
        <v/>
      </c>
      <c r="AC16" s="193"/>
      <c r="AD16" s="193"/>
      <c r="AE16" s="237"/>
      <c r="AF16" s="257" t="str">
        <f t="shared" si="10"/>
        <v/>
      </c>
      <c r="AG16" s="258" t="str">
        <f t="shared" si="11"/>
        <v/>
      </c>
      <c r="AH16" s="259"/>
      <c r="AI16" s="94"/>
    </row>
    <row r="17" spans="1:35" s="96" customFormat="1">
      <c r="A17" s="96">
        <f>список!A14</f>
        <v>13</v>
      </c>
      <c r="B17" s="97" t="str">
        <f>IF(список!B14="","",список!B14)</f>
        <v/>
      </c>
      <c r="C17" s="97">
        <f>IF(список!C14="","",список!C14)</f>
        <v>0</v>
      </c>
      <c r="D17" s="243"/>
      <c r="E17" s="253" t="str">
        <f t="shared" si="1"/>
        <v/>
      </c>
      <c r="F17" s="254" t="str">
        <f t="shared" si="2"/>
        <v/>
      </c>
      <c r="G17" s="193"/>
      <c r="H17" s="193"/>
      <c r="I17" s="237"/>
      <c r="J17" s="253" t="str">
        <f t="shared" si="3"/>
        <v/>
      </c>
      <c r="K17" s="254" t="str">
        <f t="shared" si="4"/>
        <v/>
      </c>
      <c r="L17" s="193"/>
      <c r="M17" s="237"/>
      <c r="N17" s="253" t="str">
        <f t="shared" si="5"/>
        <v/>
      </c>
      <c r="O17" s="254" t="str">
        <f t="shared" si="6"/>
        <v/>
      </c>
      <c r="P17" s="288" t="str">
        <f t="shared" si="0"/>
        <v/>
      </c>
      <c r="Q17" s="258" t="str">
        <f t="shared" si="7"/>
        <v/>
      </c>
      <c r="R17" s="230"/>
      <c r="S17" s="83"/>
      <c r="T17" s="83"/>
      <c r="U17" s="83"/>
      <c r="V17" s="83"/>
      <c r="W17" s="83"/>
      <c r="X17" s="83"/>
      <c r="Y17" s="83"/>
      <c r="Z17" s="228"/>
      <c r="AA17" s="257" t="str">
        <f>IF(R17="","",IF(S17="","",IF(#REF!="","",IF(U17="","",IF(V17="","",IF(W17="","",IF(X17="","",IF(Y17="","",IF(Z17="","",(SUM(R17:Z17)/9))))))))))</f>
        <v/>
      </c>
      <c r="AB17" s="258" t="str">
        <f t="shared" si="9"/>
        <v/>
      </c>
      <c r="AC17" s="193"/>
      <c r="AD17" s="193"/>
      <c r="AE17" s="237"/>
      <c r="AF17" s="257" t="str">
        <f t="shared" si="10"/>
        <v/>
      </c>
      <c r="AG17" s="258" t="str">
        <f t="shared" si="11"/>
        <v/>
      </c>
      <c r="AH17" s="259"/>
      <c r="AI17" s="94"/>
    </row>
    <row r="18" spans="1:35" s="96" customFormat="1">
      <c r="A18" s="96">
        <f>список!A15</f>
        <v>14</v>
      </c>
      <c r="B18" s="97" t="str">
        <f>IF(список!B15="","",список!B15)</f>
        <v/>
      </c>
      <c r="C18" s="97">
        <f>IF(список!C15="","",список!C15)</f>
        <v>0</v>
      </c>
      <c r="D18" s="243"/>
      <c r="E18" s="253" t="str">
        <f t="shared" si="1"/>
        <v/>
      </c>
      <c r="F18" s="254" t="str">
        <f t="shared" si="2"/>
        <v/>
      </c>
      <c r="G18" s="193"/>
      <c r="H18" s="193"/>
      <c r="I18" s="237"/>
      <c r="J18" s="253" t="str">
        <f t="shared" si="3"/>
        <v/>
      </c>
      <c r="K18" s="254" t="str">
        <f t="shared" si="4"/>
        <v/>
      </c>
      <c r="L18" s="193"/>
      <c r="M18" s="237"/>
      <c r="N18" s="253" t="str">
        <f t="shared" si="5"/>
        <v/>
      </c>
      <c r="O18" s="254" t="str">
        <f t="shared" si="6"/>
        <v/>
      </c>
      <c r="P18" s="288" t="str">
        <f t="shared" si="0"/>
        <v/>
      </c>
      <c r="Q18" s="258" t="str">
        <f t="shared" si="7"/>
        <v/>
      </c>
      <c r="R18" s="230"/>
      <c r="S18" s="83"/>
      <c r="T18" s="83"/>
      <c r="U18" s="83"/>
      <c r="V18" s="83"/>
      <c r="W18" s="83"/>
      <c r="X18" s="83"/>
      <c r="Y18" s="83"/>
      <c r="Z18" s="228"/>
      <c r="AA18" s="257" t="str">
        <f t="shared" si="8"/>
        <v/>
      </c>
      <c r="AB18" s="258" t="str">
        <f t="shared" si="9"/>
        <v/>
      </c>
      <c r="AC18" s="193"/>
      <c r="AD18" s="193"/>
      <c r="AE18" s="237"/>
      <c r="AF18" s="257" t="str">
        <f t="shared" si="10"/>
        <v/>
      </c>
      <c r="AG18" s="258" t="str">
        <f t="shared" si="11"/>
        <v/>
      </c>
      <c r="AH18" s="259"/>
      <c r="AI18" s="94"/>
    </row>
    <row r="19" spans="1:35" s="96" customFormat="1">
      <c r="A19" s="96">
        <f>список!A16</f>
        <v>15</v>
      </c>
      <c r="B19" s="97" t="str">
        <f>IF(список!B16="","",список!B16)</f>
        <v/>
      </c>
      <c r="C19" s="97">
        <f>IF(список!C16="","",список!C16)</f>
        <v>0</v>
      </c>
      <c r="D19" s="243"/>
      <c r="E19" s="253" t="str">
        <f t="shared" si="1"/>
        <v/>
      </c>
      <c r="F19" s="254" t="str">
        <f t="shared" si="2"/>
        <v/>
      </c>
      <c r="G19" s="193"/>
      <c r="H19" s="193"/>
      <c r="I19" s="237"/>
      <c r="J19" s="253" t="str">
        <f t="shared" si="3"/>
        <v/>
      </c>
      <c r="K19" s="254" t="str">
        <f t="shared" si="4"/>
        <v/>
      </c>
      <c r="L19" s="193"/>
      <c r="M19" s="237"/>
      <c r="N19" s="253" t="str">
        <f>IF(L20="","",IF(M19="","",(SUM(L19:M19)/2)))</f>
        <v/>
      </c>
      <c r="O19" s="254" t="str">
        <f t="shared" si="6"/>
        <v/>
      </c>
      <c r="P19" s="288" t="str">
        <f t="shared" si="0"/>
        <v/>
      </c>
      <c r="Q19" s="258" t="str">
        <f t="shared" si="7"/>
        <v/>
      </c>
      <c r="R19" s="230"/>
      <c r="S19" s="83"/>
      <c r="T19" s="83"/>
      <c r="U19" s="83"/>
      <c r="V19" s="83"/>
      <c r="W19" s="83"/>
      <c r="X19" s="83"/>
      <c r="Y19" s="83"/>
      <c r="Z19" s="228"/>
      <c r="AA19" s="257" t="str">
        <f t="shared" si="8"/>
        <v/>
      </c>
      <c r="AB19" s="258" t="str">
        <f t="shared" si="9"/>
        <v/>
      </c>
      <c r="AC19" s="193"/>
      <c r="AD19" s="193"/>
      <c r="AE19" s="237"/>
      <c r="AF19" s="257" t="str">
        <f t="shared" si="10"/>
        <v/>
      </c>
      <c r="AG19" s="258" t="str">
        <f t="shared" si="11"/>
        <v/>
      </c>
      <c r="AH19" s="259"/>
      <c r="AI19" s="94"/>
    </row>
    <row r="20" spans="1:35" s="96" customFormat="1">
      <c r="A20" s="96">
        <f>список!A17</f>
        <v>16</v>
      </c>
      <c r="B20" s="97" t="str">
        <f>IF(список!B17="","",список!B17)</f>
        <v/>
      </c>
      <c r="C20" s="97">
        <f>IF(список!C17="","",список!C17)</f>
        <v>0</v>
      </c>
      <c r="D20" s="243"/>
      <c r="E20" s="253" t="str">
        <f t="shared" si="1"/>
        <v/>
      </c>
      <c r="F20" s="254" t="str">
        <f t="shared" si="2"/>
        <v/>
      </c>
      <c r="G20" s="193"/>
      <c r="H20" s="193"/>
      <c r="I20" s="237"/>
      <c r="J20" s="253" t="str">
        <f t="shared" si="3"/>
        <v/>
      </c>
      <c r="K20" s="254" t="str">
        <f t="shared" si="4"/>
        <v/>
      </c>
      <c r="L20" s="193"/>
      <c r="M20" s="237"/>
      <c r="N20" s="253" t="str">
        <f>IF(L21="","",IF(M20="","",(SUM(L20:M20)/2)))</f>
        <v/>
      </c>
      <c r="O20" s="254" t="str">
        <f t="shared" si="6"/>
        <v/>
      </c>
      <c r="P20" s="288" t="str">
        <f t="shared" si="0"/>
        <v/>
      </c>
      <c r="Q20" s="258" t="str">
        <f t="shared" si="7"/>
        <v/>
      </c>
      <c r="R20" s="230"/>
      <c r="S20" s="83"/>
      <c r="T20" s="83"/>
      <c r="U20" s="83"/>
      <c r="V20" s="83"/>
      <c r="W20" s="83"/>
      <c r="X20" s="83"/>
      <c r="Y20" s="83"/>
      <c r="Z20" s="228"/>
      <c r="AA20" s="257" t="str">
        <f t="shared" si="8"/>
        <v/>
      </c>
      <c r="AB20" s="258" t="str">
        <f t="shared" si="9"/>
        <v/>
      </c>
      <c r="AC20" s="193"/>
      <c r="AD20" s="193"/>
      <c r="AE20" s="237"/>
      <c r="AF20" s="257" t="str">
        <f t="shared" si="10"/>
        <v/>
      </c>
      <c r="AG20" s="258" t="str">
        <f t="shared" si="11"/>
        <v/>
      </c>
      <c r="AH20" s="259"/>
      <c r="AI20" s="94"/>
    </row>
    <row r="21" spans="1:35" s="96" customFormat="1">
      <c r="A21" s="96">
        <f>список!A18</f>
        <v>17</v>
      </c>
      <c r="B21" s="97" t="str">
        <f>IF(список!B18="","",список!B18)</f>
        <v/>
      </c>
      <c r="C21" s="97">
        <f>IF(список!C18="","",список!C18)</f>
        <v>0</v>
      </c>
      <c r="D21" s="243"/>
      <c r="E21" s="253" t="str">
        <f t="shared" si="1"/>
        <v/>
      </c>
      <c r="F21" s="254" t="str">
        <f t="shared" si="2"/>
        <v/>
      </c>
      <c r="G21" s="193"/>
      <c r="H21" s="193"/>
      <c r="I21" s="237"/>
      <c r="J21" s="253" t="str">
        <f t="shared" si="3"/>
        <v/>
      </c>
      <c r="K21" s="254" t="str">
        <f t="shared" si="4"/>
        <v/>
      </c>
      <c r="L21" s="193"/>
      <c r="M21" s="237"/>
      <c r="N21" s="253" t="str">
        <f>IF(L22="","",IF(M21="","",(SUM(L21:M21)/2)))</f>
        <v/>
      </c>
      <c r="O21" s="254" t="str">
        <f t="shared" si="6"/>
        <v/>
      </c>
      <c r="P21" s="288" t="str">
        <f t="shared" si="0"/>
        <v/>
      </c>
      <c r="Q21" s="258" t="str">
        <f t="shared" si="7"/>
        <v/>
      </c>
      <c r="R21" s="230"/>
      <c r="S21" s="83"/>
      <c r="T21" s="83"/>
      <c r="U21" s="83"/>
      <c r="V21" s="83"/>
      <c r="W21" s="83"/>
      <c r="X21" s="83"/>
      <c r="Y21" s="83"/>
      <c r="Z21" s="228"/>
      <c r="AA21" s="257" t="str">
        <f t="shared" si="8"/>
        <v/>
      </c>
      <c r="AB21" s="258" t="str">
        <f t="shared" si="9"/>
        <v/>
      </c>
      <c r="AC21" s="193"/>
      <c r="AD21" s="193"/>
      <c r="AE21" s="237"/>
      <c r="AF21" s="257" t="str">
        <f t="shared" si="10"/>
        <v/>
      </c>
      <c r="AG21" s="258" t="str">
        <f t="shared" si="11"/>
        <v/>
      </c>
      <c r="AH21" s="259"/>
      <c r="AI21" s="94"/>
    </row>
    <row r="22" spans="1:35" s="96" customFormat="1">
      <c r="A22" s="96">
        <f>список!A19</f>
        <v>18</v>
      </c>
      <c r="B22" s="97" t="str">
        <f>IF(список!B19="","",список!B19)</f>
        <v/>
      </c>
      <c r="C22" s="97">
        <f>IF(список!C19="","",список!C19)</f>
        <v>0</v>
      </c>
      <c r="D22" s="243"/>
      <c r="E22" s="253" t="str">
        <f t="shared" si="1"/>
        <v/>
      </c>
      <c r="F22" s="254" t="str">
        <f t="shared" si="2"/>
        <v/>
      </c>
      <c r="G22" s="193"/>
      <c r="H22" s="193"/>
      <c r="I22" s="237"/>
      <c r="J22" s="253" t="str">
        <f t="shared" si="3"/>
        <v/>
      </c>
      <c r="K22" s="254" t="str">
        <f t="shared" si="4"/>
        <v/>
      </c>
      <c r="L22" s="193"/>
      <c r="M22" s="237"/>
      <c r="N22" s="253" t="str">
        <f>IF(L23="","",IF(M22="","",(SUM(L22:M22)/2)))</f>
        <v/>
      </c>
      <c r="O22" s="254" t="str">
        <f t="shared" si="6"/>
        <v/>
      </c>
      <c r="P22" s="288" t="str">
        <f t="shared" si="0"/>
        <v/>
      </c>
      <c r="Q22" s="258" t="str">
        <f t="shared" si="7"/>
        <v/>
      </c>
      <c r="R22" s="230"/>
      <c r="S22" s="83"/>
      <c r="T22" s="83"/>
      <c r="U22" s="83"/>
      <c r="V22" s="83"/>
      <c r="W22" s="83"/>
      <c r="X22" s="83"/>
      <c r="Y22" s="83"/>
      <c r="Z22" s="228"/>
      <c r="AA22" s="257" t="str">
        <f t="shared" si="8"/>
        <v/>
      </c>
      <c r="AB22" s="258" t="str">
        <f t="shared" si="9"/>
        <v/>
      </c>
      <c r="AC22" s="193"/>
      <c r="AD22" s="193"/>
      <c r="AE22" s="237"/>
      <c r="AF22" s="257" t="str">
        <f t="shared" si="10"/>
        <v/>
      </c>
      <c r="AG22" s="258" t="str">
        <f t="shared" si="11"/>
        <v/>
      </c>
      <c r="AH22" s="259"/>
      <c r="AI22" s="94"/>
    </row>
    <row r="23" spans="1:35" s="96" customFormat="1">
      <c r="A23" s="96">
        <f>список!A20</f>
        <v>19</v>
      </c>
      <c r="B23" s="97" t="str">
        <f>IF(список!B20="","",список!B20)</f>
        <v/>
      </c>
      <c r="C23" s="97">
        <f>IF(список!C20="","",список!C20)</f>
        <v>0</v>
      </c>
      <c r="D23" s="243"/>
      <c r="E23" s="253" t="str">
        <f t="shared" si="1"/>
        <v/>
      </c>
      <c r="F23" s="254" t="str">
        <f t="shared" si="2"/>
        <v/>
      </c>
      <c r="G23" s="193"/>
      <c r="H23" s="193"/>
      <c r="I23" s="237"/>
      <c r="J23" s="253" t="str">
        <f t="shared" si="3"/>
        <v/>
      </c>
      <c r="K23" s="254" t="str">
        <f t="shared" si="4"/>
        <v/>
      </c>
      <c r="L23" s="193"/>
      <c r="M23" s="237"/>
      <c r="N23" s="253" t="str">
        <f t="shared" si="5"/>
        <v/>
      </c>
      <c r="O23" s="254" t="str">
        <f t="shared" si="6"/>
        <v/>
      </c>
      <c r="P23" s="288" t="str">
        <f t="shared" si="0"/>
        <v/>
      </c>
      <c r="Q23" s="258" t="str">
        <f t="shared" si="7"/>
        <v/>
      </c>
      <c r="R23" s="230"/>
      <c r="S23" s="83"/>
      <c r="T23" s="83"/>
      <c r="U23" s="83"/>
      <c r="V23" s="83"/>
      <c r="W23" s="83"/>
      <c r="X23" s="83"/>
      <c r="Y23" s="83"/>
      <c r="Z23" s="228"/>
      <c r="AA23" s="257" t="str">
        <f t="shared" si="8"/>
        <v/>
      </c>
      <c r="AB23" s="258" t="str">
        <f t="shared" si="9"/>
        <v/>
      </c>
      <c r="AC23" s="193"/>
      <c r="AD23" s="193"/>
      <c r="AE23" s="237"/>
      <c r="AF23" s="257" t="str">
        <f t="shared" si="10"/>
        <v/>
      </c>
      <c r="AG23" s="258" t="str">
        <f t="shared" si="11"/>
        <v/>
      </c>
      <c r="AH23" s="259"/>
      <c r="AI23" s="94"/>
    </row>
    <row r="24" spans="1:35" s="96" customFormat="1">
      <c r="A24" s="96">
        <f>список!A21</f>
        <v>20</v>
      </c>
      <c r="B24" s="97" t="str">
        <f>IF(список!B21="","",список!B21)</f>
        <v/>
      </c>
      <c r="C24" s="97">
        <f>IF(список!C21="","",список!C21)</f>
        <v>0</v>
      </c>
      <c r="D24" s="243"/>
      <c r="E24" s="253" t="str">
        <f t="shared" si="1"/>
        <v/>
      </c>
      <c r="F24" s="254" t="str">
        <f t="shared" si="2"/>
        <v/>
      </c>
      <c r="G24" s="193"/>
      <c r="H24" s="193"/>
      <c r="I24" s="237"/>
      <c r="J24" s="253" t="str">
        <f t="shared" si="3"/>
        <v/>
      </c>
      <c r="K24" s="254" t="str">
        <f t="shared" si="4"/>
        <v/>
      </c>
      <c r="L24" s="193"/>
      <c r="M24" s="237"/>
      <c r="N24" s="253" t="str">
        <f t="shared" si="5"/>
        <v/>
      </c>
      <c r="O24" s="254" t="str">
        <f t="shared" si="6"/>
        <v/>
      </c>
      <c r="P24" s="288" t="str">
        <f t="shared" si="0"/>
        <v/>
      </c>
      <c r="Q24" s="258" t="str">
        <f t="shared" si="7"/>
        <v/>
      </c>
      <c r="R24" s="230"/>
      <c r="S24" s="83"/>
      <c r="T24" s="83"/>
      <c r="U24" s="83"/>
      <c r="V24" s="83"/>
      <c r="W24" s="83"/>
      <c r="X24" s="83"/>
      <c r="Y24" s="83"/>
      <c r="Z24" s="228"/>
      <c r="AA24" s="257" t="str">
        <f t="shared" si="8"/>
        <v/>
      </c>
      <c r="AB24" s="258" t="str">
        <f t="shared" si="9"/>
        <v/>
      </c>
      <c r="AC24" s="193"/>
      <c r="AD24" s="193"/>
      <c r="AE24" s="237"/>
      <c r="AF24" s="257" t="str">
        <f t="shared" si="10"/>
        <v/>
      </c>
      <c r="AG24" s="258" t="str">
        <f t="shared" si="11"/>
        <v/>
      </c>
      <c r="AH24" s="259"/>
      <c r="AI24" s="94"/>
    </row>
    <row r="25" spans="1:35" s="96" customFormat="1">
      <c r="A25" s="96">
        <f>список!A22</f>
        <v>21</v>
      </c>
      <c r="B25" s="97" t="str">
        <f>IF(список!B22="","",список!B22)</f>
        <v/>
      </c>
      <c r="C25" s="97">
        <f>IF(список!C22="","",список!C22)</f>
        <v>0</v>
      </c>
      <c r="D25" s="243"/>
      <c r="E25" s="253" t="str">
        <f t="shared" si="1"/>
        <v/>
      </c>
      <c r="F25" s="254" t="str">
        <f t="shared" si="2"/>
        <v/>
      </c>
      <c r="G25" s="193"/>
      <c r="H25" s="193"/>
      <c r="I25" s="237"/>
      <c r="J25" s="253" t="str">
        <f t="shared" si="3"/>
        <v/>
      </c>
      <c r="K25" s="254" t="str">
        <f t="shared" si="4"/>
        <v/>
      </c>
      <c r="L25" s="193"/>
      <c r="M25" s="237"/>
      <c r="N25" s="253" t="str">
        <f t="shared" si="5"/>
        <v/>
      </c>
      <c r="O25" s="254" t="str">
        <f t="shared" si="6"/>
        <v/>
      </c>
      <c r="P25" s="288" t="str">
        <f t="shared" si="0"/>
        <v/>
      </c>
      <c r="Q25" s="258" t="str">
        <f t="shared" si="7"/>
        <v/>
      </c>
      <c r="R25" s="230"/>
      <c r="S25" s="83"/>
      <c r="T25" s="83"/>
      <c r="U25" s="83"/>
      <c r="V25" s="83"/>
      <c r="W25" s="83"/>
      <c r="X25" s="83"/>
      <c r="Y25" s="83"/>
      <c r="Z25" s="228"/>
      <c r="AA25" s="257" t="str">
        <f t="shared" si="8"/>
        <v/>
      </c>
      <c r="AB25" s="258" t="str">
        <f t="shared" si="9"/>
        <v/>
      </c>
      <c r="AC25" s="193"/>
      <c r="AD25" s="193"/>
      <c r="AE25" s="237"/>
      <c r="AF25" s="257" t="str">
        <f t="shared" si="10"/>
        <v/>
      </c>
      <c r="AG25" s="258" t="str">
        <f t="shared" si="11"/>
        <v/>
      </c>
      <c r="AH25" s="259"/>
      <c r="AI25" s="94"/>
    </row>
    <row r="26" spans="1:35" s="96" customFormat="1">
      <c r="A26" s="96">
        <f>список!A23</f>
        <v>22</v>
      </c>
      <c r="B26" s="97" t="str">
        <f>IF(список!B23="","",список!B23)</f>
        <v/>
      </c>
      <c r="C26" s="97">
        <f>IF(список!C23="","",список!C23)</f>
        <v>0</v>
      </c>
      <c r="D26" s="243"/>
      <c r="E26" s="253" t="str">
        <f t="shared" si="1"/>
        <v/>
      </c>
      <c r="F26" s="254" t="str">
        <f t="shared" si="2"/>
        <v/>
      </c>
      <c r="G26" s="193"/>
      <c r="H26" s="193"/>
      <c r="I26" s="237"/>
      <c r="J26" s="253" t="str">
        <f t="shared" si="3"/>
        <v/>
      </c>
      <c r="K26" s="254" t="str">
        <f t="shared" si="4"/>
        <v/>
      </c>
      <c r="L26" s="193"/>
      <c r="M26" s="237"/>
      <c r="N26" s="253" t="str">
        <f t="shared" si="5"/>
        <v/>
      </c>
      <c r="O26" s="254" t="str">
        <f t="shared" si="6"/>
        <v/>
      </c>
      <c r="P26" s="288" t="str">
        <f t="shared" si="0"/>
        <v/>
      </c>
      <c r="Q26" s="258" t="str">
        <f t="shared" si="7"/>
        <v/>
      </c>
      <c r="R26" s="230"/>
      <c r="S26" s="83"/>
      <c r="T26" s="83"/>
      <c r="U26" s="83"/>
      <c r="V26" s="83"/>
      <c r="W26" s="83"/>
      <c r="X26" s="83"/>
      <c r="Y26" s="83"/>
      <c r="Z26" s="228"/>
      <c r="AA26" s="257" t="str">
        <f t="shared" si="8"/>
        <v/>
      </c>
      <c r="AB26" s="258" t="str">
        <f t="shared" si="9"/>
        <v/>
      </c>
      <c r="AC26" s="193"/>
      <c r="AD26" s="193"/>
      <c r="AE26" s="237"/>
      <c r="AF26" s="257" t="str">
        <f t="shared" si="10"/>
        <v/>
      </c>
      <c r="AG26" s="258" t="str">
        <f t="shared" si="11"/>
        <v/>
      </c>
      <c r="AH26" s="259"/>
      <c r="AI26" s="94"/>
    </row>
    <row r="27" spans="1:35" s="96" customFormat="1">
      <c r="A27" s="96">
        <f>список!A24</f>
        <v>23</v>
      </c>
      <c r="B27" s="97" t="str">
        <f>IF(список!B24="","",список!B24)</f>
        <v/>
      </c>
      <c r="C27" s="97">
        <f>IF(список!C24="","",список!C24)</f>
        <v>0</v>
      </c>
      <c r="D27" s="243"/>
      <c r="E27" s="253" t="str">
        <f t="shared" si="1"/>
        <v/>
      </c>
      <c r="F27" s="254" t="str">
        <f t="shared" si="2"/>
        <v/>
      </c>
      <c r="G27" s="193"/>
      <c r="H27" s="193"/>
      <c r="I27" s="237"/>
      <c r="J27" s="253" t="str">
        <f t="shared" si="3"/>
        <v/>
      </c>
      <c r="K27" s="254" t="str">
        <f t="shared" si="4"/>
        <v/>
      </c>
      <c r="L27" s="193"/>
      <c r="M27" s="237"/>
      <c r="N27" s="253" t="str">
        <f t="shared" si="5"/>
        <v/>
      </c>
      <c r="O27" s="254" t="str">
        <f t="shared" si="6"/>
        <v/>
      </c>
      <c r="P27" s="288" t="str">
        <f t="shared" si="0"/>
        <v/>
      </c>
      <c r="Q27" s="258" t="str">
        <f t="shared" si="7"/>
        <v/>
      </c>
      <c r="R27" s="230"/>
      <c r="S27" s="83"/>
      <c r="T27" s="83"/>
      <c r="U27" s="83"/>
      <c r="V27" s="83"/>
      <c r="W27" s="83"/>
      <c r="X27" s="83"/>
      <c r="Y27" s="83"/>
      <c r="Z27" s="228"/>
      <c r="AA27" s="257" t="str">
        <f t="shared" si="8"/>
        <v/>
      </c>
      <c r="AB27" s="258" t="str">
        <f t="shared" si="9"/>
        <v/>
      </c>
      <c r="AC27" s="193"/>
      <c r="AD27" s="193"/>
      <c r="AE27" s="237"/>
      <c r="AF27" s="257" t="str">
        <f t="shared" si="10"/>
        <v/>
      </c>
      <c r="AG27" s="258" t="str">
        <f t="shared" si="11"/>
        <v/>
      </c>
      <c r="AH27" s="259"/>
      <c r="AI27" s="94"/>
    </row>
    <row r="28" spans="1:35" s="96" customFormat="1">
      <c r="A28" s="96">
        <f>список!A25</f>
        <v>24</v>
      </c>
      <c r="B28" s="97" t="str">
        <f>IF(список!B25="","",список!B25)</f>
        <v/>
      </c>
      <c r="C28" s="97">
        <f>IF(список!C25="","",список!C25)</f>
        <v>0</v>
      </c>
      <c r="D28" s="243"/>
      <c r="E28" s="253" t="str">
        <f t="shared" si="1"/>
        <v/>
      </c>
      <c r="F28" s="254" t="str">
        <f t="shared" si="2"/>
        <v/>
      </c>
      <c r="G28" s="193"/>
      <c r="H28" s="193"/>
      <c r="I28" s="237"/>
      <c r="J28" s="253" t="str">
        <f t="shared" si="3"/>
        <v/>
      </c>
      <c r="K28" s="254" t="str">
        <f t="shared" si="4"/>
        <v/>
      </c>
      <c r="L28" s="193"/>
      <c r="M28" s="237"/>
      <c r="N28" s="253" t="str">
        <f t="shared" si="5"/>
        <v/>
      </c>
      <c r="O28" s="254" t="str">
        <f t="shared" si="6"/>
        <v/>
      </c>
      <c r="P28" s="288" t="str">
        <f t="shared" si="0"/>
        <v/>
      </c>
      <c r="Q28" s="258" t="str">
        <f t="shared" si="7"/>
        <v/>
      </c>
      <c r="R28" s="230"/>
      <c r="S28" s="83"/>
      <c r="T28" s="83"/>
      <c r="U28" s="83"/>
      <c r="V28" s="83"/>
      <c r="W28" s="83"/>
      <c r="X28" s="83"/>
      <c r="Y28" s="83"/>
      <c r="Z28" s="228"/>
      <c r="AA28" s="257" t="str">
        <f t="shared" si="8"/>
        <v/>
      </c>
      <c r="AB28" s="258" t="str">
        <f t="shared" si="9"/>
        <v/>
      </c>
      <c r="AC28" s="193"/>
      <c r="AD28" s="193"/>
      <c r="AE28" s="237"/>
      <c r="AF28" s="257" t="str">
        <f t="shared" si="10"/>
        <v/>
      </c>
      <c r="AG28" s="258" t="str">
        <f t="shared" si="11"/>
        <v/>
      </c>
      <c r="AH28" s="259"/>
      <c r="AI28" s="94"/>
    </row>
    <row r="29" spans="1:35" s="96" customFormat="1">
      <c r="A29" s="96">
        <f>список!A26</f>
        <v>25</v>
      </c>
      <c r="B29" s="97" t="str">
        <f>IF(список!B26="","",список!B26)</f>
        <v/>
      </c>
      <c r="C29" s="97">
        <f>IF(список!C26="","",список!C26)</f>
        <v>0</v>
      </c>
      <c r="D29" s="243"/>
      <c r="E29" s="253" t="str">
        <f t="shared" si="1"/>
        <v/>
      </c>
      <c r="F29" s="254" t="str">
        <f t="shared" si="2"/>
        <v/>
      </c>
      <c r="G29" s="193"/>
      <c r="H29" s="193"/>
      <c r="I29" s="237"/>
      <c r="J29" s="253" t="str">
        <f t="shared" si="3"/>
        <v/>
      </c>
      <c r="K29" s="254" t="str">
        <f t="shared" si="4"/>
        <v/>
      </c>
      <c r="L29" s="193"/>
      <c r="M29" s="237"/>
      <c r="N29" s="253" t="str">
        <f t="shared" si="5"/>
        <v/>
      </c>
      <c r="O29" s="254" t="str">
        <f t="shared" si="6"/>
        <v/>
      </c>
      <c r="P29" s="288" t="str">
        <f t="shared" si="0"/>
        <v/>
      </c>
      <c r="Q29" s="258" t="str">
        <f t="shared" si="7"/>
        <v/>
      </c>
      <c r="R29" s="230"/>
      <c r="S29" s="83"/>
      <c r="T29" s="83"/>
      <c r="U29" s="83"/>
      <c r="V29" s="83"/>
      <c r="W29" s="83"/>
      <c r="X29" s="83"/>
      <c r="Y29" s="83"/>
      <c r="Z29" s="228"/>
      <c r="AA29" s="257" t="str">
        <f t="shared" si="8"/>
        <v/>
      </c>
      <c r="AB29" s="258" t="str">
        <f t="shared" si="9"/>
        <v/>
      </c>
      <c r="AC29" s="193"/>
      <c r="AD29" s="193"/>
      <c r="AE29" s="237"/>
      <c r="AF29" s="257" t="str">
        <f t="shared" si="10"/>
        <v/>
      </c>
      <c r="AG29" s="258" t="str">
        <f t="shared" si="11"/>
        <v/>
      </c>
      <c r="AH29" s="259"/>
      <c r="AI29" s="94"/>
    </row>
    <row r="30" spans="1:35" s="96" customFormat="1">
      <c r="A30" s="96">
        <f>список!A27</f>
        <v>26</v>
      </c>
      <c r="B30" s="97" t="str">
        <f>IF(список!B27="","",список!B27)</f>
        <v/>
      </c>
      <c r="C30" s="97">
        <f>IF(список!C27="","",список!C27)</f>
        <v>0</v>
      </c>
      <c r="D30" s="243"/>
      <c r="E30" s="253" t="str">
        <f t="shared" si="1"/>
        <v/>
      </c>
      <c r="F30" s="254" t="str">
        <f t="shared" si="2"/>
        <v/>
      </c>
      <c r="G30" s="193"/>
      <c r="H30" s="193"/>
      <c r="I30" s="237"/>
      <c r="J30" s="253" t="str">
        <f t="shared" si="3"/>
        <v/>
      </c>
      <c r="K30" s="254" t="str">
        <f t="shared" si="4"/>
        <v/>
      </c>
      <c r="L30" s="193"/>
      <c r="M30" s="237"/>
      <c r="N30" s="253" t="str">
        <f t="shared" si="5"/>
        <v/>
      </c>
      <c r="O30" s="254" t="str">
        <f t="shared" si="6"/>
        <v/>
      </c>
      <c r="P30" s="288" t="str">
        <f t="shared" si="0"/>
        <v/>
      </c>
      <c r="Q30" s="258" t="str">
        <f t="shared" si="7"/>
        <v/>
      </c>
      <c r="R30" s="230"/>
      <c r="S30" s="83"/>
      <c r="T30" s="83"/>
      <c r="U30" s="83"/>
      <c r="V30" s="83"/>
      <c r="W30" s="83"/>
      <c r="X30" s="83"/>
      <c r="Y30" s="83"/>
      <c r="Z30" s="228"/>
      <c r="AA30" s="257" t="str">
        <f t="shared" si="8"/>
        <v/>
      </c>
      <c r="AB30" s="258" t="str">
        <f t="shared" si="9"/>
        <v/>
      </c>
      <c r="AC30" s="193"/>
      <c r="AD30" s="193"/>
      <c r="AE30" s="237"/>
      <c r="AF30" s="257" t="str">
        <f t="shared" si="10"/>
        <v/>
      </c>
      <c r="AG30" s="258" t="str">
        <f t="shared" si="11"/>
        <v/>
      </c>
      <c r="AH30" s="259"/>
      <c r="AI30" s="94"/>
    </row>
    <row r="31" spans="1:35" s="96" customFormat="1">
      <c r="A31" s="96">
        <f>список!A28</f>
        <v>27</v>
      </c>
      <c r="B31" s="97" t="str">
        <f>IF(список!B28="","",список!B28)</f>
        <v/>
      </c>
      <c r="C31" s="97">
        <f>IF(список!C28="","",список!C28)</f>
        <v>0</v>
      </c>
      <c r="D31" s="243"/>
      <c r="E31" s="253" t="str">
        <f t="shared" si="1"/>
        <v/>
      </c>
      <c r="F31" s="254" t="str">
        <f t="shared" si="2"/>
        <v/>
      </c>
      <c r="G31" s="193"/>
      <c r="H31" s="193"/>
      <c r="I31" s="237"/>
      <c r="J31" s="253" t="str">
        <f t="shared" si="3"/>
        <v/>
      </c>
      <c r="K31" s="254" t="str">
        <f t="shared" si="4"/>
        <v/>
      </c>
      <c r="L31" s="193"/>
      <c r="M31" s="237"/>
      <c r="N31" s="253" t="str">
        <f t="shared" si="5"/>
        <v/>
      </c>
      <c r="O31" s="254" t="str">
        <f t="shared" si="6"/>
        <v/>
      </c>
      <c r="P31" s="288" t="str">
        <f t="shared" si="0"/>
        <v/>
      </c>
      <c r="Q31" s="258" t="str">
        <f t="shared" si="7"/>
        <v/>
      </c>
      <c r="R31" s="230"/>
      <c r="S31" s="83"/>
      <c r="T31" s="83"/>
      <c r="U31" s="83"/>
      <c r="V31" s="83"/>
      <c r="W31" s="83"/>
      <c r="X31" s="83"/>
      <c r="Y31" s="83"/>
      <c r="Z31" s="228"/>
      <c r="AA31" s="257" t="str">
        <f t="shared" si="8"/>
        <v/>
      </c>
      <c r="AB31" s="258" t="str">
        <f t="shared" si="9"/>
        <v/>
      </c>
      <c r="AC31" s="193"/>
      <c r="AD31" s="193"/>
      <c r="AE31" s="237"/>
      <c r="AF31" s="257" t="str">
        <f t="shared" si="10"/>
        <v/>
      </c>
      <c r="AG31" s="258" t="str">
        <f t="shared" si="11"/>
        <v/>
      </c>
      <c r="AH31" s="259"/>
      <c r="AI31" s="94"/>
    </row>
    <row r="32" spans="1:35" s="96" customFormat="1">
      <c r="A32" s="96">
        <f>список!A29</f>
        <v>28</v>
      </c>
      <c r="B32" s="97" t="str">
        <f>IF(список!B29="","",список!B29)</f>
        <v/>
      </c>
      <c r="C32" s="97">
        <f>IF(список!C29="","",список!C29)</f>
        <v>0</v>
      </c>
      <c r="D32" s="243"/>
      <c r="E32" s="253" t="str">
        <f t="shared" si="1"/>
        <v/>
      </c>
      <c r="F32" s="254" t="str">
        <f t="shared" si="2"/>
        <v/>
      </c>
      <c r="G32" s="193"/>
      <c r="H32" s="193"/>
      <c r="I32" s="237"/>
      <c r="J32" s="253" t="str">
        <f t="shared" si="3"/>
        <v/>
      </c>
      <c r="K32" s="254" t="str">
        <f t="shared" si="4"/>
        <v/>
      </c>
      <c r="L32" s="193"/>
      <c r="M32" s="237"/>
      <c r="N32" s="253" t="str">
        <f t="shared" si="5"/>
        <v/>
      </c>
      <c r="O32" s="254" t="str">
        <f t="shared" si="6"/>
        <v/>
      </c>
      <c r="P32" s="288" t="str">
        <f t="shared" si="0"/>
        <v/>
      </c>
      <c r="Q32" s="258" t="str">
        <f t="shared" si="7"/>
        <v/>
      </c>
      <c r="R32" s="230"/>
      <c r="S32" s="83"/>
      <c r="T32" s="83"/>
      <c r="U32" s="83"/>
      <c r="V32" s="83"/>
      <c r="W32" s="83"/>
      <c r="X32" s="83"/>
      <c r="Y32" s="83"/>
      <c r="Z32" s="228"/>
      <c r="AA32" s="257" t="str">
        <f t="shared" si="8"/>
        <v/>
      </c>
      <c r="AB32" s="258" t="str">
        <f t="shared" si="9"/>
        <v/>
      </c>
      <c r="AC32" s="193"/>
      <c r="AD32" s="193"/>
      <c r="AE32" s="237"/>
      <c r="AF32" s="257" t="str">
        <f t="shared" si="10"/>
        <v/>
      </c>
      <c r="AG32" s="258" t="str">
        <f t="shared" si="11"/>
        <v/>
      </c>
      <c r="AH32" s="259"/>
      <c r="AI32" s="94"/>
    </row>
    <row r="33" spans="1:35" s="96" customFormat="1">
      <c r="A33" s="96">
        <f>список!A30</f>
        <v>29</v>
      </c>
      <c r="B33" s="97" t="str">
        <f>IF(список!B30="","",список!B30)</f>
        <v/>
      </c>
      <c r="C33" s="97">
        <f>IF(список!C30="","",список!C30)</f>
        <v>0</v>
      </c>
      <c r="D33" s="243"/>
      <c r="E33" s="253" t="str">
        <f t="shared" si="1"/>
        <v/>
      </c>
      <c r="F33" s="254" t="str">
        <f t="shared" si="2"/>
        <v/>
      </c>
      <c r="G33" s="193"/>
      <c r="H33" s="193"/>
      <c r="I33" s="237"/>
      <c r="J33" s="253" t="str">
        <f t="shared" si="3"/>
        <v/>
      </c>
      <c r="K33" s="254" t="str">
        <f t="shared" si="4"/>
        <v/>
      </c>
      <c r="L33" s="193"/>
      <c r="M33" s="237"/>
      <c r="N33" s="253" t="str">
        <f t="shared" si="5"/>
        <v/>
      </c>
      <c r="O33" s="254" t="str">
        <f t="shared" si="6"/>
        <v/>
      </c>
      <c r="P33" s="288" t="str">
        <f t="shared" si="0"/>
        <v/>
      </c>
      <c r="Q33" s="258" t="str">
        <f t="shared" si="7"/>
        <v/>
      </c>
      <c r="R33" s="230"/>
      <c r="S33" s="83"/>
      <c r="T33" s="83"/>
      <c r="U33" s="83"/>
      <c r="V33" s="83"/>
      <c r="W33" s="83"/>
      <c r="X33" s="83"/>
      <c r="Y33" s="83"/>
      <c r="Z33" s="228"/>
      <c r="AA33" s="257" t="str">
        <f t="shared" si="8"/>
        <v/>
      </c>
      <c r="AB33" s="258" t="str">
        <f t="shared" si="9"/>
        <v/>
      </c>
      <c r="AC33" s="193"/>
      <c r="AD33" s="193"/>
      <c r="AE33" s="237"/>
      <c r="AF33" s="257" t="str">
        <f t="shared" si="10"/>
        <v/>
      </c>
      <c r="AG33" s="258" t="str">
        <f t="shared" si="11"/>
        <v/>
      </c>
      <c r="AH33" s="259"/>
      <c r="AI33" s="94"/>
    </row>
    <row r="34" spans="1:35" s="96" customFormat="1">
      <c r="A34" s="96">
        <f>список!A31</f>
        <v>30</v>
      </c>
      <c r="B34" s="97" t="str">
        <f>IF(список!B31="","",список!B31)</f>
        <v/>
      </c>
      <c r="C34" s="97">
        <f>IF(список!C31="","",список!C31)</f>
        <v>0</v>
      </c>
      <c r="D34" s="243"/>
      <c r="E34" s="253" t="str">
        <f t="shared" si="1"/>
        <v/>
      </c>
      <c r="F34" s="254" t="str">
        <f t="shared" si="2"/>
        <v/>
      </c>
      <c r="G34" s="193"/>
      <c r="H34" s="193"/>
      <c r="I34" s="237"/>
      <c r="J34" s="253" t="str">
        <f t="shared" si="3"/>
        <v/>
      </c>
      <c r="K34" s="254" t="str">
        <f t="shared" si="4"/>
        <v/>
      </c>
      <c r="L34" s="193"/>
      <c r="M34" s="237"/>
      <c r="N34" s="253" t="str">
        <f t="shared" si="5"/>
        <v/>
      </c>
      <c r="O34" s="254" t="str">
        <f t="shared" si="6"/>
        <v/>
      </c>
      <c r="P34" s="288" t="str">
        <f t="shared" si="0"/>
        <v/>
      </c>
      <c r="Q34" s="258" t="str">
        <f t="shared" si="7"/>
        <v/>
      </c>
      <c r="R34" s="230"/>
      <c r="S34" s="83"/>
      <c r="T34" s="83"/>
      <c r="U34" s="83"/>
      <c r="V34" s="83"/>
      <c r="W34" s="83"/>
      <c r="X34" s="83"/>
      <c r="Y34" s="83"/>
      <c r="Z34" s="228"/>
      <c r="AA34" s="257" t="str">
        <f t="shared" si="8"/>
        <v/>
      </c>
      <c r="AB34" s="258" t="str">
        <f t="shared" si="9"/>
        <v/>
      </c>
      <c r="AC34" s="193"/>
      <c r="AD34" s="193"/>
      <c r="AE34" s="237"/>
      <c r="AF34" s="257" t="str">
        <f t="shared" si="10"/>
        <v/>
      </c>
      <c r="AG34" s="258" t="str">
        <f t="shared" si="11"/>
        <v/>
      </c>
      <c r="AH34" s="259"/>
      <c r="AI34" s="94"/>
    </row>
    <row r="35" spans="1:35" s="96" customFormat="1">
      <c r="A35" s="96" t="e">
        <f>список!#REF!</f>
        <v>#REF!</v>
      </c>
      <c r="B35" s="97" t="e">
        <f>IF(список!#REF!="","",список!#REF!)</f>
        <v>#REF!</v>
      </c>
      <c r="C35" s="97" t="e">
        <f>IF(список!#REF!="","",список!#REF!)</f>
        <v>#REF!</v>
      </c>
      <c r="D35" s="243"/>
      <c r="E35" s="253" t="str">
        <f t="shared" si="1"/>
        <v/>
      </c>
      <c r="F35" s="254" t="str">
        <f t="shared" si="2"/>
        <v/>
      </c>
      <c r="G35" s="193"/>
      <c r="H35" s="193"/>
      <c r="I35" s="237"/>
      <c r="J35" s="253" t="str">
        <f t="shared" si="3"/>
        <v/>
      </c>
      <c r="K35" s="254" t="str">
        <f t="shared" si="4"/>
        <v/>
      </c>
      <c r="L35" s="193"/>
      <c r="M35" s="237"/>
      <c r="N35" s="253" t="str">
        <f t="shared" si="5"/>
        <v/>
      </c>
      <c r="O35" s="254" t="str">
        <f t="shared" si="6"/>
        <v/>
      </c>
      <c r="P35" s="288" t="str">
        <f t="shared" si="0"/>
        <v/>
      </c>
      <c r="Q35" s="258" t="str">
        <f t="shared" si="7"/>
        <v/>
      </c>
      <c r="R35" s="230"/>
      <c r="S35" s="83"/>
      <c r="T35" s="83"/>
      <c r="U35" s="83"/>
      <c r="V35" s="83"/>
      <c r="W35" s="83"/>
      <c r="X35" s="83"/>
      <c r="Y35" s="83"/>
      <c r="Z35" s="228"/>
      <c r="AA35" s="257" t="str">
        <f t="shared" si="8"/>
        <v/>
      </c>
      <c r="AB35" s="258" t="str">
        <f t="shared" si="9"/>
        <v/>
      </c>
      <c r="AC35" s="193"/>
      <c r="AD35" s="193"/>
      <c r="AE35" s="237"/>
      <c r="AF35" s="257" t="str">
        <f t="shared" si="10"/>
        <v/>
      </c>
      <c r="AG35" s="258" t="str">
        <f t="shared" si="11"/>
        <v/>
      </c>
      <c r="AH35" s="259"/>
      <c r="AI35" s="94"/>
    </row>
    <row r="36" spans="1:35" s="96" customFormat="1">
      <c r="A36" s="96" t="e">
        <f>список!#REF!</f>
        <v>#REF!</v>
      </c>
      <c r="B36" s="97" t="e">
        <f>IF(список!#REF!="","",список!#REF!)</f>
        <v>#REF!</v>
      </c>
      <c r="C36" s="97" t="e">
        <f>IF(список!#REF!="","",список!#REF!)</f>
        <v>#REF!</v>
      </c>
      <c r="D36" s="243"/>
      <c r="E36" s="253" t="str">
        <f t="shared" si="1"/>
        <v/>
      </c>
      <c r="F36" s="254" t="str">
        <f t="shared" si="2"/>
        <v/>
      </c>
      <c r="G36" s="193"/>
      <c r="H36" s="193"/>
      <c r="I36" s="237"/>
      <c r="J36" s="253" t="str">
        <f t="shared" si="3"/>
        <v/>
      </c>
      <c r="K36" s="254" t="str">
        <f t="shared" si="4"/>
        <v/>
      </c>
      <c r="L36" s="193"/>
      <c r="M36" s="237"/>
      <c r="N36" s="253" t="str">
        <f t="shared" si="5"/>
        <v/>
      </c>
      <c r="O36" s="254" t="str">
        <f t="shared" si="6"/>
        <v/>
      </c>
      <c r="P36" s="288" t="str">
        <f t="shared" si="0"/>
        <v/>
      </c>
      <c r="Q36" s="258" t="str">
        <f t="shared" si="7"/>
        <v/>
      </c>
      <c r="R36" s="230"/>
      <c r="S36" s="83"/>
      <c r="T36" s="83"/>
      <c r="U36" s="83"/>
      <c r="V36" s="83"/>
      <c r="W36" s="83"/>
      <c r="X36" s="83"/>
      <c r="Y36" s="83"/>
      <c r="Z36" s="228"/>
      <c r="AA36" s="257" t="str">
        <f t="shared" si="8"/>
        <v/>
      </c>
      <c r="AB36" s="258" t="str">
        <f t="shared" si="9"/>
        <v/>
      </c>
      <c r="AC36" s="193"/>
      <c r="AD36" s="193"/>
      <c r="AE36" s="237"/>
      <c r="AF36" s="257" t="str">
        <f t="shared" si="10"/>
        <v/>
      </c>
      <c r="AG36" s="258" t="str">
        <f t="shared" si="11"/>
        <v/>
      </c>
      <c r="AH36" s="259"/>
      <c r="AI36" s="94"/>
    </row>
    <row r="37" spans="1:35" s="96" customFormat="1">
      <c r="A37" s="96" t="e">
        <f>список!#REF!</f>
        <v>#REF!</v>
      </c>
      <c r="B37" s="97" t="e">
        <f>IF(список!#REF!="","",список!#REF!)</f>
        <v>#REF!</v>
      </c>
      <c r="C37" s="97" t="e">
        <f>IF(список!#REF!="","",список!#REF!)</f>
        <v>#REF!</v>
      </c>
      <c r="D37" s="228"/>
      <c r="E37" s="253" t="str">
        <f t="shared" si="1"/>
        <v/>
      </c>
      <c r="F37" s="254" t="str">
        <f t="shared" si="2"/>
        <v/>
      </c>
      <c r="G37" s="230"/>
      <c r="H37" s="83"/>
      <c r="I37" s="228"/>
      <c r="J37" s="253" t="str">
        <f t="shared" si="3"/>
        <v/>
      </c>
      <c r="K37" s="254" t="str">
        <f t="shared" si="4"/>
        <v/>
      </c>
      <c r="L37" s="193"/>
      <c r="M37" s="237"/>
      <c r="N37" s="253" t="str">
        <f t="shared" si="5"/>
        <v/>
      </c>
      <c r="O37" s="254" t="str">
        <f t="shared" si="6"/>
        <v/>
      </c>
      <c r="P37" s="288" t="str">
        <f t="shared" si="0"/>
        <v/>
      </c>
      <c r="Q37" s="258" t="str">
        <f t="shared" si="7"/>
        <v/>
      </c>
      <c r="R37" s="230"/>
      <c r="S37" s="83"/>
      <c r="T37" s="83"/>
      <c r="U37" s="83"/>
      <c r="V37" s="83"/>
      <c r="W37" s="83"/>
      <c r="X37" s="83"/>
      <c r="Y37" s="83"/>
      <c r="Z37" s="228"/>
      <c r="AA37" s="257" t="str">
        <f t="shared" si="8"/>
        <v/>
      </c>
      <c r="AB37" s="258" t="str">
        <f t="shared" si="9"/>
        <v/>
      </c>
      <c r="AC37" s="193"/>
      <c r="AD37" s="193"/>
      <c r="AE37" s="237"/>
      <c r="AF37" s="257" t="str">
        <f t="shared" si="10"/>
        <v/>
      </c>
      <c r="AG37" s="258" t="str">
        <f t="shared" si="11"/>
        <v/>
      </c>
      <c r="AH37" s="259"/>
      <c r="AI37" s="94"/>
    </row>
    <row r="38" spans="1:35">
      <c r="A38" s="96" t="e">
        <f>список!#REF!</f>
        <v>#REF!</v>
      </c>
      <c r="B38" s="97" t="e">
        <f>IF(список!#REF!="","",список!#REF!)</f>
        <v>#REF!</v>
      </c>
      <c r="C38" s="97" t="e">
        <f>IF(список!#REF!="","",список!#REF!)</f>
        <v>#REF!</v>
      </c>
      <c r="D38" s="229"/>
      <c r="E38" s="253" t="str">
        <f t="shared" si="1"/>
        <v/>
      </c>
      <c r="F38" s="254" t="str">
        <f t="shared" si="2"/>
        <v/>
      </c>
      <c r="G38" s="231"/>
      <c r="H38" s="84"/>
      <c r="I38" s="229"/>
      <c r="J38" s="253" t="str">
        <f t="shared" si="3"/>
        <v/>
      </c>
      <c r="K38" s="254" t="str">
        <f t="shared" si="4"/>
        <v/>
      </c>
      <c r="L38" s="231"/>
      <c r="M38" s="229"/>
      <c r="N38" s="253" t="str">
        <f t="shared" si="5"/>
        <v/>
      </c>
      <c r="O38" s="254" t="str">
        <f t="shared" si="6"/>
        <v/>
      </c>
      <c r="P38" s="288" t="str">
        <f t="shared" si="0"/>
        <v/>
      </c>
      <c r="Q38" s="258" t="str">
        <f t="shared" si="7"/>
        <v/>
      </c>
      <c r="R38" s="231"/>
      <c r="S38" s="84"/>
      <c r="T38" s="84"/>
      <c r="U38" s="84"/>
      <c r="V38" s="84"/>
      <c r="W38" s="84"/>
      <c r="X38" s="84"/>
      <c r="Y38" s="84"/>
      <c r="Z38" s="229"/>
      <c r="AA38" s="257" t="str">
        <f t="shared" si="8"/>
        <v/>
      </c>
      <c r="AB38" s="258" t="str">
        <f t="shared" si="9"/>
        <v/>
      </c>
      <c r="AC38" s="193"/>
      <c r="AD38" s="193"/>
      <c r="AE38" s="237"/>
      <c r="AF38" s="257" t="str">
        <f t="shared" si="10"/>
        <v/>
      </c>
      <c r="AG38" s="258" t="str">
        <f t="shared" si="11"/>
        <v/>
      </c>
      <c r="AH38" s="116"/>
    </row>
    <row r="39" spans="1:35" ht="15.75" thickBot="1">
      <c r="A39" s="96" t="e">
        <f>список!#REF!</f>
        <v>#REF!</v>
      </c>
      <c r="B39" s="97" t="e">
        <f>IF(список!#REF!="","",список!#REF!)</f>
        <v>#REF!</v>
      </c>
      <c r="C39" s="97" t="e">
        <f>IF(список!#REF!="","",список!#REF!)</f>
        <v>#REF!</v>
      </c>
      <c r="D39" s="229"/>
      <c r="E39" s="292" t="str">
        <f t="shared" si="1"/>
        <v/>
      </c>
      <c r="F39" s="291" t="str">
        <f t="shared" si="2"/>
        <v/>
      </c>
      <c r="G39" s="231"/>
      <c r="H39" s="84"/>
      <c r="I39" s="229"/>
      <c r="J39" s="292" t="str">
        <f t="shared" si="3"/>
        <v/>
      </c>
      <c r="K39" s="291" t="str">
        <f t="shared" si="4"/>
        <v/>
      </c>
      <c r="L39" s="231"/>
      <c r="M39" s="229"/>
      <c r="N39" s="290" t="str">
        <f t="shared" si="5"/>
        <v/>
      </c>
      <c r="O39" s="291" t="str">
        <f t="shared" si="6"/>
        <v/>
      </c>
      <c r="P39" s="289" t="str">
        <f t="shared" si="0"/>
        <v/>
      </c>
      <c r="Q39" s="285" t="str">
        <f t="shared" si="7"/>
        <v/>
      </c>
      <c r="R39" s="231"/>
      <c r="S39" s="84"/>
      <c r="T39" s="84"/>
      <c r="U39" s="84"/>
      <c r="V39" s="84"/>
      <c r="W39" s="84"/>
      <c r="X39" s="84"/>
      <c r="Y39" s="84"/>
      <c r="Z39" s="229"/>
      <c r="AA39" s="286" t="str">
        <f t="shared" si="8"/>
        <v/>
      </c>
      <c r="AB39" s="285" t="str">
        <f t="shared" si="9"/>
        <v/>
      </c>
      <c r="AC39" s="193"/>
      <c r="AD39" s="193"/>
      <c r="AE39" s="237"/>
      <c r="AF39" s="286" t="str">
        <f t="shared" si="10"/>
        <v/>
      </c>
      <c r="AG39" s="285" t="str">
        <f t="shared" si="11"/>
        <v/>
      </c>
      <c r="AH39" s="116"/>
    </row>
    <row r="40" spans="1:35">
      <c r="E40" s="85"/>
      <c r="F40" s="85"/>
      <c r="J40" s="85"/>
      <c r="K40" s="85"/>
      <c r="N40" s="85"/>
      <c r="O40" s="85"/>
      <c r="P40" s="85"/>
      <c r="Q40" s="85"/>
      <c r="AA40" s="85"/>
      <c r="AB40" s="85"/>
      <c r="AF40" s="85"/>
      <c r="AG40" s="85"/>
    </row>
  </sheetData>
  <sheetProtection password="CC6F" sheet="1" objects="1" scenarios="1" selectLockedCells="1"/>
  <mergeCells count="30">
    <mergeCell ref="A1:AB1"/>
    <mergeCell ref="D2:Q2"/>
    <mergeCell ref="R2:AB2"/>
    <mergeCell ref="A3:A4"/>
    <mergeCell ref="B3:B4"/>
    <mergeCell ref="C3:C4"/>
    <mergeCell ref="Z3:Z4"/>
    <mergeCell ref="S3:S4"/>
    <mergeCell ref="T3:T4"/>
    <mergeCell ref="Y3:Y4"/>
    <mergeCell ref="L3:O3"/>
    <mergeCell ref="U3:U4"/>
    <mergeCell ref="W3:W4"/>
    <mergeCell ref="X3:X4"/>
    <mergeCell ref="V3:V4"/>
    <mergeCell ref="AH2:AI2"/>
    <mergeCell ref="D3:F3"/>
    <mergeCell ref="G3:K3"/>
    <mergeCell ref="P3:Q4"/>
    <mergeCell ref="AA3:AB4"/>
    <mergeCell ref="E4:F4"/>
    <mergeCell ref="J4:K4"/>
    <mergeCell ref="N4:O4"/>
    <mergeCell ref="AE3:AE4"/>
    <mergeCell ref="AH3:AI4"/>
    <mergeCell ref="R3:R4"/>
    <mergeCell ref="AC2:AG2"/>
    <mergeCell ref="AC3:AC4"/>
    <mergeCell ref="AF3:AG4"/>
    <mergeCell ref="AD3:AD4"/>
  </mergeCells>
  <conditionalFormatting sqref="AI5:AI37">
    <cfRule type="containsText" dxfId="172" priority="7" operator="containsText" text="низкий">
      <formula>NOT(ISERROR(SEARCH("низкий",AI5)))</formula>
    </cfRule>
    <cfRule type="containsText" dxfId="171" priority="8" operator="containsText" text="норма">
      <formula>NOT(ISERROR(SEARCH("норма",AI5)))</formula>
    </cfRule>
    <cfRule type="containsText" dxfId="170" priority="9" operator="containsText" text="высокий">
      <formula>NOT(ISERROR(SEARCH("высокий",AI5)))</formula>
    </cfRule>
  </conditionalFormatting>
  <conditionalFormatting sqref="AI5:AI37">
    <cfRule type="containsText" dxfId="169" priority="4" operator="containsText" text="высокий">
      <formula>NOT(ISERROR(SEARCH("высокий",AI5)))</formula>
    </cfRule>
    <cfRule type="containsText" dxfId="168" priority="5" operator="containsText" text="норма">
      <formula>NOT(ISERROR(SEARCH("норма",AI5)))</formula>
    </cfRule>
    <cfRule type="containsText" dxfId="167" priority="6" operator="containsText" text="низкий">
      <formula>NOT(ISERROR(SEARCH("низкий",AI5)))</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dimension ref="A1:AA39"/>
  <sheetViews>
    <sheetView topLeftCell="A19" zoomScale="70" zoomScaleNormal="70" workbookViewId="0">
      <selection activeCell="T34" sqref="T4:W34"/>
    </sheetView>
  </sheetViews>
  <sheetFormatPr defaultColWidth="9.140625" defaultRowHeight="15"/>
  <cols>
    <col min="1" max="1" width="9.140625" style="82"/>
    <col min="2" max="2" width="22.5703125" style="82" customWidth="1"/>
    <col min="3" max="10" width="9.140625" style="82"/>
    <col min="11" max="11" width="11" style="82" bestFit="1" customWidth="1"/>
    <col min="12" max="16384" width="9.140625" style="82"/>
  </cols>
  <sheetData>
    <row r="1" spans="1:27">
      <c r="A1" s="355" t="s">
        <v>138</v>
      </c>
      <c r="B1" s="355"/>
      <c r="C1" s="355"/>
      <c r="D1" s="355"/>
      <c r="E1" s="355"/>
      <c r="F1" s="355"/>
      <c r="G1" s="355"/>
      <c r="H1" s="355"/>
      <c r="I1" s="355"/>
      <c r="J1" s="355"/>
      <c r="K1" s="355"/>
      <c r="L1" s="355"/>
      <c r="M1" s="355"/>
      <c r="N1" s="355"/>
      <c r="O1" s="355"/>
      <c r="P1" s="355"/>
      <c r="Q1" s="355"/>
      <c r="R1" s="355"/>
      <c r="S1" s="355"/>
      <c r="T1" s="355"/>
      <c r="U1" s="355"/>
      <c r="V1" s="355"/>
      <c r="W1" s="355"/>
      <c r="X1" s="355"/>
      <c r="Y1" s="355"/>
    </row>
    <row r="2" spans="1:27" ht="39" customHeight="1">
      <c r="A2" s="334" t="str">
        <f>список!A1</f>
        <v>№</v>
      </c>
      <c r="B2" s="364" t="str">
        <f>список!B1</f>
        <v>Фамилия, имя воспитанника</v>
      </c>
      <c r="C2" s="367" t="str">
        <f>список!C1</f>
        <v xml:space="preserve">дата </v>
      </c>
      <c r="D2" s="360" t="s">
        <v>150</v>
      </c>
      <c r="E2" s="360"/>
      <c r="F2" s="360"/>
      <c r="G2" s="360"/>
      <c r="H2" s="360"/>
      <c r="I2" s="360"/>
      <c r="J2" s="360"/>
      <c r="K2" s="360"/>
      <c r="L2" s="360"/>
      <c r="M2" s="360"/>
      <c r="N2" s="360"/>
      <c r="O2" s="360"/>
      <c r="P2" s="360"/>
      <c r="Q2" s="360"/>
      <c r="R2" s="360"/>
      <c r="S2" s="360"/>
      <c r="T2" s="361" t="s">
        <v>139</v>
      </c>
      <c r="U2" s="362"/>
      <c r="V2" s="362"/>
      <c r="W2" s="362"/>
      <c r="X2" s="362"/>
      <c r="Y2" s="363"/>
      <c r="Z2" s="324"/>
      <c r="AA2" s="324"/>
    </row>
    <row r="3" spans="1:27" ht="280.5" customHeight="1" thickBot="1">
      <c r="A3" s="336"/>
      <c r="B3" s="365"/>
      <c r="C3" s="368"/>
      <c r="D3" s="131" t="s">
        <v>262</v>
      </c>
      <c r="E3" s="131" t="s">
        <v>263</v>
      </c>
      <c r="F3" s="131" t="s">
        <v>264</v>
      </c>
      <c r="G3" s="131" t="s">
        <v>312</v>
      </c>
      <c r="H3" s="131" t="s">
        <v>265</v>
      </c>
      <c r="I3" s="131" t="s">
        <v>310</v>
      </c>
      <c r="J3" s="131" t="s">
        <v>266</v>
      </c>
      <c r="K3" s="131" t="s">
        <v>267</v>
      </c>
      <c r="L3" s="131" t="s">
        <v>268</v>
      </c>
      <c r="M3" s="131" t="s">
        <v>269</v>
      </c>
      <c r="N3" s="131" t="s">
        <v>270</v>
      </c>
      <c r="O3" s="131" t="s">
        <v>271</v>
      </c>
      <c r="P3" s="131" t="s">
        <v>272</v>
      </c>
      <c r="Q3" s="131" t="s">
        <v>261</v>
      </c>
      <c r="R3" s="325" t="s">
        <v>0</v>
      </c>
      <c r="S3" s="325"/>
      <c r="T3" s="131" t="s">
        <v>273</v>
      </c>
      <c r="U3" s="131" t="s">
        <v>274</v>
      </c>
      <c r="V3" s="131" t="s">
        <v>275</v>
      </c>
      <c r="W3" s="131" t="s">
        <v>276</v>
      </c>
      <c r="X3" s="325" t="s">
        <v>0</v>
      </c>
      <c r="Y3" s="325"/>
      <c r="Z3" s="415"/>
      <c r="AA3" s="415"/>
    </row>
    <row r="4" spans="1:27" ht="15.75">
      <c r="A4" s="82">
        <f>список!A2</f>
        <v>1</v>
      </c>
      <c r="B4" s="91" t="str">
        <f>IF(список!B2="","",список!B2)</f>
        <v/>
      </c>
      <c r="C4" s="91" t="str">
        <f>IF(список!C2="","",список!C2)</f>
        <v/>
      </c>
      <c r="D4" s="83"/>
      <c r="E4" s="83"/>
      <c r="F4" s="83"/>
      <c r="G4" s="83"/>
      <c r="H4" s="83"/>
      <c r="I4" s="83"/>
      <c r="J4" s="83"/>
      <c r="K4" s="83"/>
      <c r="L4" s="83"/>
      <c r="M4" s="83"/>
      <c r="N4" s="83"/>
      <c r="O4" s="83"/>
      <c r="P4" s="83"/>
      <c r="Q4" s="228"/>
      <c r="R4" s="232" t="str">
        <f>IF(D4="","",IF(E4="","",IF(F4="","",IF(G4="","",IF(H4="","",IF(I4="","",IF(J4="","",IF(K4="","",IF(L4="","",IF(M4="","",IF(N4="","",IF(O4="","",IF(P4="","",IF(Q4="","",SUM(D4:Q4)/14))))))))))))))</f>
        <v/>
      </c>
      <c r="S4" s="233" t="str">
        <f>IF(R4="","",IF(R4&gt;1.5,"сформирован",IF(R4&lt;0.5,"не сформирован", "в стадии формирования")))</f>
        <v/>
      </c>
      <c r="T4" s="194"/>
      <c r="U4" s="194"/>
      <c r="V4" s="194"/>
      <c r="W4" s="246"/>
      <c r="X4" s="232" t="str">
        <f>IF(T4="","",IF(U4="","",IF(V4="","",IF(W4="","",SUM(T4:W4)/4))))</f>
        <v/>
      </c>
      <c r="Y4" s="233" t="str">
        <f>IF(X4="","",IF(X4&gt;1.5,"сформирован",IF(X4&lt;0.5,"не сформирован","в стадии формирования")))</f>
        <v/>
      </c>
      <c r="Z4" s="250"/>
      <c r="AA4" s="92"/>
    </row>
    <row r="5" spans="1:27" ht="15.75">
      <c r="A5" s="82">
        <f>список!A3</f>
        <v>2</v>
      </c>
      <c r="B5" s="91" t="str">
        <f>IF(список!B3="","",список!B3)</f>
        <v/>
      </c>
      <c r="C5" s="91">
        <f>IF(список!C3="","",список!C3)</f>
        <v>0</v>
      </c>
      <c r="D5" s="83"/>
      <c r="E5" s="83"/>
      <c r="F5" s="83"/>
      <c r="G5" s="83"/>
      <c r="H5" s="83"/>
      <c r="I5" s="83"/>
      <c r="J5" s="83"/>
      <c r="K5" s="83"/>
      <c r="L5" s="83"/>
      <c r="M5" s="83"/>
      <c r="N5" s="83"/>
      <c r="O5" s="83"/>
      <c r="P5" s="83"/>
      <c r="Q5" s="228"/>
      <c r="R5" s="244" t="str">
        <f t="shared" ref="R5:R38" si="0">IF(D5="","",IF(E5="","",IF(F5="","",IF(G5="","",IF(H5="","",IF(I5="","",IF(J5="","",IF(K5="","",IF(L5="","",IF(M5="","",IF(N5="","",IF(O5="","",IF(P5="","",IF(Q5="","",SUM(D5:Q5)/14))))))))))))))</f>
        <v/>
      </c>
      <c r="S5" s="245" t="str">
        <f t="shared" ref="S5:S38" si="1">IF(R5="","",IF(R5&gt;1.5,"сформирован",IF(R5&lt;0.5,"не сформирован", "в стадии формирования")))</f>
        <v/>
      </c>
      <c r="T5" s="193"/>
      <c r="U5" s="193"/>
      <c r="V5" s="193"/>
      <c r="W5" s="237"/>
      <c r="X5" s="244" t="str">
        <f t="shared" ref="X5:X38" si="2">IF(T5="","",IF(U5="","",IF(V5="","",IF(W5="","",SUM(T5:W5)/4))))</f>
        <v/>
      </c>
      <c r="Y5" s="245" t="str">
        <f t="shared" ref="Y5:Y38" si="3">IF(X5="","",IF(X5&gt;1.5,"сформирован",IF(X5&lt;0.5,"не сформирован","в стадии формирования")))</f>
        <v/>
      </c>
      <c r="Z5" s="250"/>
      <c r="AA5" s="92"/>
    </row>
    <row r="6" spans="1:27" ht="15.75">
      <c r="A6" s="82">
        <f>список!A4</f>
        <v>3</v>
      </c>
      <c r="B6" s="91" t="str">
        <f>IF(список!B4="","",список!B4)</f>
        <v/>
      </c>
      <c r="C6" s="91">
        <f>IF(список!C4="","",список!C4)</f>
        <v>0</v>
      </c>
      <c r="D6" s="83"/>
      <c r="E6" s="83"/>
      <c r="F6" s="83"/>
      <c r="G6" s="83"/>
      <c r="H6" s="83"/>
      <c r="I6" s="83"/>
      <c r="J6" s="83"/>
      <c r="K6" s="83"/>
      <c r="L6" s="83"/>
      <c r="M6" s="83"/>
      <c r="N6" s="83"/>
      <c r="O6" s="83"/>
      <c r="P6" s="83"/>
      <c r="Q6" s="228"/>
      <c r="R6" s="244" t="str">
        <f t="shared" si="0"/>
        <v/>
      </c>
      <c r="S6" s="245" t="str">
        <f t="shared" si="1"/>
        <v/>
      </c>
      <c r="T6" s="193"/>
      <c r="U6" s="193"/>
      <c r="V6" s="193"/>
      <c r="W6" s="237"/>
      <c r="X6" s="244" t="str">
        <f t="shared" si="2"/>
        <v/>
      </c>
      <c r="Y6" s="245" t="str">
        <f t="shared" si="3"/>
        <v/>
      </c>
      <c r="Z6" s="250"/>
      <c r="AA6" s="92"/>
    </row>
    <row r="7" spans="1:27" ht="15.75">
      <c r="A7" s="82">
        <f>список!A5</f>
        <v>4</v>
      </c>
      <c r="B7" s="91" t="str">
        <f>IF(список!B5="","",список!B5)</f>
        <v/>
      </c>
      <c r="C7" s="91">
        <f>IF(список!C5="","",список!C5)</f>
        <v>0</v>
      </c>
      <c r="D7" s="83"/>
      <c r="E7" s="83"/>
      <c r="F7" s="83"/>
      <c r="G7" s="83"/>
      <c r="H7" s="83"/>
      <c r="I7" s="83"/>
      <c r="J7" s="83"/>
      <c r="K7" s="83"/>
      <c r="L7" s="83"/>
      <c r="M7" s="83"/>
      <c r="N7" s="83"/>
      <c r="O7" s="83"/>
      <c r="P7" s="83"/>
      <c r="Q7" s="228"/>
      <c r="R7" s="244" t="str">
        <f t="shared" si="0"/>
        <v/>
      </c>
      <c r="S7" s="245" t="str">
        <f t="shared" si="1"/>
        <v/>
      </c>
      <c r="T7" s="193"/>
      <c r="U7" s="193"/>
      <c r="V7" s="193"/>
      <c r="W7" s="237"/>
      <c r="X7" s="244" t="str">
        <f t="shared" si="2"/>
        <v/>
      </c>
      <c r="Y7" s="245" t="str">
        <f t="shared" si="3"/>
        <v/>
      </c>
      <c r="Z7" s="250"/>
      <c r="AA7" s="92"/>
    </row>
    <row r="8" spans="1:27" ht="15.75">
      <c r="A8" s="82">
        <f>список!A6</f>
        <v>5</v>
      </c>
      <c r="B8" s="91" t="str">
        <f>IF(список!B6="","",список!B6)</f>
        <v/>
      </c>
      <c r="C8" s="91">
        <f>IF(список!C6="","",список!C6)</f>
        <v>0</v>
      </c>
      <c r="D8" s="83"/>
      <c r="E8" s="83"/>
      <c r="F8" s="83"/>
      <c r="G8" s="83"/>
      <c r="H8" s="83"/>
      <c r="I8" s="83"/>
      <c r="J8" s="83"/>
      <c r="K8" s="83"/>
      <c r="L8" s="83"/>
      <c r="M8" s="83"/>
      <c r="N8" s="83"/>
      <c r="O8" s="83"/>
      <c r="P8" s="83"/>
      <c r="Q8" s="228"/>
      <c r="R8" s="244" t="str">
        <f t="shared" si="0"/>
        <v/>
      </c>
      <c r="S8" s="245" t="str">
        <f t="shared" si="1"/>
        <v/>
      </c>
      <c r="T8" s="193"/>
      <c r="U8" s="193"/>
      <c r="V8" s="193"/>
      <c r="W8" s="237"/>
      <c r="X8" s="244" t="str">
        <f t="shared" si="2"/>
        <v/>
      </c>
      <c r="Y8" s="245" t="str">
        <f t="shared" si="3"/>
        <v/>
      </c>
      <c r="Z8" s="250"/>
      <c r="AA8" s="92"/>
    </row>
    <row r="9" spans="1:27" ht="15.75">
      <c r="A9" s="82">
        <f>список!A7</f>
        <v>6</v>
      </c>
      <c r="B9" s="91" t="str">
        <f>IF(список!B7="","",список!B7)</f>
        <v/>
      </c>
      <c r="C9" s="91">
        <f>IF(список!C7="","",список!C7)</f>
        <v>0</v>
      </c>
      <c r="D9" s="83"/>
      <c r="E9" s="83"/>
      <c r="F9" s="83"/>
      <c r="G9" s="83"/>
      <c r="H9" s="83"/>
      <c r="I9" s="83"/>
      <c r="J9" s="83"/>
      <c r="K9" s="83"/>
      <c r="L9" s="83"/>
      <c r="M9" s="83"/>
      <c r="N9" s="83"/>
      <c r="O9" s="83"/>
      <c r="P9" s="83"/>
      <c r="Q9" s="228"/>
      <c r="R9" s="244" t="str">
        <f t="shared" si="0"/>
        <v/>
      </c>
      <c r="S9" s="245" t="str">
        <f t="shared" si="1"/>
        <v/>
      </c>
      <c r="T9" s="193"/>
      <c r="U9" s="193"/>
      <c r="V9" s="193"/>
      <c r="W9" s="237"/>
      <c r="X9" s="244" t="str">
        <f t="shared" si="2"/>
        <v/>
      </c>
      <c r="Y9" s="245" t="str">
        <f t="shared" si="3"/>
        <v/>
      </c>
      <c r="Z9" s="250"/>
      <c r="AA9" s="92"/>
    </row>
    <row r="10" spans="1:27" ht="15.75">
      <c r="A10" s="82">
        <f>список!A8</f>
        <v>7</v>
      </c>
      <c r="B10" s="91" t="str">
        <f>IF(список!B8="","",список!B8)</f>
        <v/>
      </c>
      <c r="C10" s="91">
        <f>IF(список!C8="","",список!C8)</f>
        <v>0</v>
      </c>
      <c r="D10" s="83"/>
      <c r="E10" s="83"/>
      <c r="F10" s="83"/>
      <c r="G10" s="83"/>
      <c r="H10" s="83"/>
      <c r="I10" s="83"/>
      <c r="J10" s="83"/>
      <c r="K10" s="83"/>
      <c r="L10" s="83"/>
      <c r="M10" s="83"/>
      <c r="N10" s="83"/>
      <c r="O10" s="83"/>
      <c r="P10" s="83"/>
      <c r="Q10" s="228"/>
      <c r="R10" s="244" t="str">
        <f t="shared" si="0"/>
        <v/>
      </c>
      <c r="S10" s="245" t="str">
        <f t="shared" si="1"/>
        <v/>
      </c>
      <c r="T10" s="193"/>
      <c r="U10" s="193"/>
      <c r="V10" s="193"/>
      <c r="W10" s="237"/>
      <c r="X10" s="244" t="str">
        <f t="shared" si="2"/>
        <v/>
      </c>
      <c r="Y10" s="245" t="str">
        <f t="shared" si="3"/>
        <v/>
      </c>
      <c r="Z10" s="250"/>
      <c r="AA10" s="92"/>
    </row>
    <row r="11" spans="1:27" ht="15.75">
      <c r="A11" s="82">
        <f>список!A9</f>
        <v>8</v>
      </c>
      <c r="B11" s="91" t="str">
        <f>IF(список!B9="","",список!B9)</f>
        <v/>
      </c>
      <c r="C11" s="91">
        <f>IF(список!C9="","",список!C9)</f>
        <v>0</v>
      </c>
      <c r="D11" s="83"/>
      <c r="E11" s="83"/>
      <c r="F11" s="83"/>
      <c r="G11" s="83"/>
      <c r="H11" s="83"/>
      <c r="I11" s="83"/>
      <c r="J11" s="83"/>
      <c r="K11" s="83"/>
      <c r="L11" s="83"/>
      <c r="M11" s="83"/>
      <c r="N11" s="83"/>
      <c r="O11" s="83"/>
      <c r="P11" s="83"/>
      <c r="Q11" s="228"/>
      <c r="R11" s="244" t="str">
        <f t="shared" si="0"/>
        <v/>
      </c>
      <c r="S11" s="245" t="str">
        <f t="shared" si="1"/>
        <v/>
      </c>
      <c r="T11" s="193"/>
      <c r="U11" s="193"/>
      <c r="V11" s="193"/>
      <c r="W11" s="237"/>
      <c r="X11" s="244" t="str">
        <f t="shared" si="2"/>
        <v/>
      </c>
      <c r="Y11" s="245" t="str">
        <f t="shared" si="3"/>
        <v/>
      </c>
      <c r="Z11" s="250"/>
      <c r="AA11" s="92"/>
    </row>
    <row r="12" spans="1:27" ht="15.75">
      <c r="A12" s="82">
        <f>список!A10</f>
        <v>9</v>
      </c>
      <c r="B12" s="91" t="str">
        <f>IF(список!B10="","",список!B10)</f>
        <v/>
      </c>
      <c r="C12" s="91">
        <f>IF(список!C10="","",список!C10)</f>
        <v>0</v>
      </c>
      <c r="D12" s="83"/>
      <c r="E12" s="83"/>
      <c r="F12" s="83"/>
      <c r="G12" s="83"/>
      <c r="H12" s="83"/>
      <c r="I12" s="83"/>
      <c r="J12" s="83"/>
      <c r="K12" s="83"/>
      <c r="L12" s="83"/>
      <c r="M12" s="83"/>
      <c r="N12" s="83"/>
      <c r="O12" s="83"/>
      <c r="P12" s="83"/>
      <c r="Q12" s="228"/>
      <c r="R12" s="244" t="str">
        <f t="shared" si="0"/>
        <v/>
      </c>
      <c r="S12" s="245" t="str">
        <f t="shared" si="1"/>
        <v/>
      </c>
      <c r="T12" s="193"/>
      <c r="U12" s="193"/>
      <c r="V12" s="193"/>
      <c r="W12" s="237"/>
      <c r="X12" s="244" t="str">
        <f t="shared" si="2"/>
        <v/>
      </c>
      <c r="Y12" s="245" t="str">
        <f t="shared" si="3"/>
        <v/>
      </c>
      <c r="Z12" s="250"/>
      <c r="AA12" s="92"/>
    </row>
    <row r="13" spans="1:27" ht="15.75">
      <c r="A13" s="82">
        <f>список!A11</f>
        <v>10</v>
      </c>
      <c r="B13" s="91" t="str">
        <f>IF(список!B11="","",список!B11)</f>
        <v/>
      </c>
      <c r="C13" s="91">
        <f>IF(список!C11="","",список!C11)</f>
        <v>0</v>
      </c>
      <c r="D13" s="83"/>
      <c r="E13" s="83"/>
      <c r="F13" s="83"/>
      <c r="G13" s="83"/>
      <c r="H13" s="83"/>
      <c r="I13" s="83"/>
      <c r="J13" s="83"/>
      <c r="K13" s="83"/>
      <c r="L13" s="83"/>
      <c r="M13" s="83"/>
      <c r="N13" s="83"/>
      <c r="O13" s="83"/>
      <c r="P13" s="83"/>
      <c r="Q13" s="228"/>
      <c r="R13" s="244" t="str">
        <f t="shared" si="0"/>
        <v/>
      </c>
      <c r="S13" s="245" t="str">
        <f t="shared" si="1"/>
        <v/>
      </c>
      <c r="T13" s="193"/>
      <c r="U13" s="193"/>
      <c r="V13" s="193"/>
      <c r="W13" s="237"/>
      <c r="X13" s="244" t="str">
        <f t="shared" si="2"/>
        <v/>
      </c>
      <c r="Y13" s="245" t="str">
        <f t="shared" si="3"/>
        <v/>
      </c>
      <c r="Z13" s="250"/>
      <c r="AA13" s="92"/>
    </row>
    <row r="14" spans="1:27" ht="15.75">
      <c r="A14" s="82">
        <f>список!A12</f>
        <v>11</v>
      </c>
      <c r="B14" s="91" t="str">
        <f>IF(список!B12="","",список!B12)</f>
        <v/>
      </c>
      <c r="C14" s="91">
        <f>IF(список!C12="","",список!C12)</f>
        <v>0</v>
      </c>
      <c r="D14" s="83"/>
      <c r="E14" s="83"/>
      <c r="F14" s="83"/>
      <c r="G14" s="83"/>
      <c r="H14" s="83"/>
      <c r="I14" s="83"/>
      <c r="J14" s="83"/>
      <c r="K14" s="83"/>
      <c r="L14" s="83"/>
      <c r="M14" s="83"/>
      <c r="N14" s="83"/>
      <c r="O14" s="83"/>
      <c r="P14" s="83"/>
      <c r="Q14" s="228"/>
      <c r="R14" s="244" t="str">
        <f t="shared" si="0"/>
        <v/>
      </c>
      <c r="S14" s="245" t="str">
        <f t="shared" si="1"/>
        <v/>
      </c>
      <c r="T14" s="193"/>
      <c r="U14" s="193"/>
      <c r="V14" s="193"/>
      <c r="W14" s="237"/>
      <c r="X14" s="244" t="str">
        <f t="shared" si="2"/>
        <v/>
      </c>
      <c r="Y14" s="245" t="str">
        <f t="shared" si="3"/>
        <v/>
      </c>
      <c r="Z14" s="250"/>
      <c r="AA14" s="92"/>
    </row>
    <row r="15" spans="1:27" ht="15.75">
      <c r="A15" s="82">
        <f>список!A13</f>
        <v>12</v>
      </c>
      <c r="B15" s="91" t="str">
        <f>IF(список!B13="","",список!B13)</f>
        <v/>
      </c>
      <c r="C15" s="91">
        <f>IF(список!C13="","",список!C13)</f>
        <v>0</v>
      </c>
      <c r="D15" s="83"/>
      <c r="E15" s="83"/>
      <c r="F15" s="83"/>
      <c r="G15" s="83"/>
      <c r="H15" s="83"/>
      <c r="I15" s="83"/>
      <c r="J15" s="83"/>
      <c r="K15" s="83"/>
      <c r="L15" s="83"/>
      <c r="M15" s="83"/>
      <c r="N15" s="83"/>
      <c r="O15" s="83"/>
      <c r="P15" s="83"/>
      <c r="Q15" s="228"/>
      <c r="R15" s="244" t="str">
        <f t="shared" si="0"/>
        <v/>
      </c>
      <c r="S15" s="245" t="str">
        <f t="shared" si="1"/>
        <v/>
      </c>
      <c r="T15" s="193"/>
      <c r="U15" s="193"/>
      <c r="V15" s="193"/>
      <c r="W15" s="237"/>
      <c r="X15" s="244" t="str">
        <f t="shared" si="2"/>
        <v/>
      </c>
      <c r="Y15" s="245" t="str">
        <f t="shared" si="3"/>
        <v/>
      </c>
      <c r="Z15" s="250"/>
      <c r="AA15" s="92"/>
    </row>
    <row r="16" spans="1:27" ht="15.75">
      <c r="A16" s="82">
        <f>список!A14</f>
        <v>13</v>
      </c>
      <c r="B16" s="91" t="str">
        <f>IF(список!B14="","",список!B14)</f>
        <v/>
      </c>
      <c r="C16" s="91">
        <f>IF(список!C14="","",список!C14)</f>
        <v>0</v>
      </c>
      <c r="D16" s="83"/>
      <c r="E16" s="83"/>
      <c r="F16" s="83"/>
      <c r="G16" s="83"/>
      <c r="H16" s="83"/>
      <c r="I16" s="83"/>
      <c r="J16" s="83"/>
      <c r="K16" s="83"/>
      <c r="L16" s="83"/>
      <c r="M16" s="83"/>
      <c r="N16" s="83"/>
      <c r="O16" s="83"/>
      <c r="P16" s="83"/>
      <c r="Q16" s="228"/>
      <c r="R16" s="244" t="str">
        <f t="shared" si="0"/>
        <v/>
      </c>
      <c r="S16" s="245" t="str">
        <f t="shared" si="1"/>
        <v/>
      </c>
      <c r="T16" s="193"/>
      <c r="U16" s="193"/>
      <c r="V16" s="193"/>
      <c r="W16" s="237"/>
      <c r="X16" s="244" t="str">
        <f t="shared" si="2"/>
        <v/>
      </c>
      <c r="Y16" s="245" t="str">
        <f t="shared" si="3"/>
        <v/>
      </c>
      <c r="Z16" s="250"/>
      <c r="AA16" s="92"/>
    </row>
    <row r="17" spans="1:27" ht="15.75">
      <c r="A17" s="82">
        <f>список!A15</f>
        <v>14</v>
      </c>
      <c r="B17" s="91" t="str">
        <f>IF(список!B15="","",список!B15)</f>
        <v/>
      </c>
      <c r="C17" s="91">
        <f>IF(список!C15="","",список!C15)</f>
        <v>0</v>
      </c>
      <c r="D17" s="83"/>
      <c r="E17" s="83"/>
      <c r="F17" s="83"/>
      <c r="G17" s="83"/>
      <c r="H17" s="83"/>
      <c r="I17" s="83"/>
      <c r="J17" s="83"/>
      <c r="K17" s="83"/>
      <c r="L17" s="83"/>
      <c r="M17" s="83"/>
      <c r="N17" s="83"/>
      <c r="O17" s="83"/>
      <c r="P17" s="83"/>
      <c r="Q17" s="228"/>
      <c r="R17" s="244" t="str">
        <f t="shared" si="0"/>
        <v/>
      </c>
      <c r="S17" s="245" t="str">
        <f t="shared" si="1"/>
        <v/>
      </c>
      <c r="T17" s="193"/>
      <c r="U17" s="193"/>
      <c r="V17" s="193"/>
      <c r="W17" s="237"/>
      <c r="X17" s="244" t="str">
        <f t="shared" si="2"/>
        <v/>
      </c>
      <c r="Y17" s="245" t="str">
        <f t="shared" si="3"/>
        <v/>
      </c>
      <c r="Z17" s="250"/>
      <c r="AA17" s="92"/>
    </row>
    <row r="18" spans="1:27" ht="15.75">
      <c r="A18" s="82">
        <f>список!A16</f>
        <v>15</v>
      </c>
      <c r="B18" s="91" t="str">
        <f>IF(список!B16="","",список!B16)</f>
        <v/>
      </c>
      <c r="C18" s="91">
        <f>IF(список!C16="","",список!C16)</f>
        <v>0</v>
      </c>
      <c r="D18" s="83"/>
      <c r="E18" s="83"/>
      <c r="F18" s="83"/>
      <c r="G18" s="83"/>
      <c r="H18" s="83"/>
      <c r="I18" s="83"/>
      <c r="J18" s="83"/>
      <c r="K18" s="83"/>
      <c r="L18" s="83"/>
      <c r="M18" s="83"/>
      <c r="N18" s="83"/>
      <c r="O18" s="83"/>
      <c r="P18" s="83"/>
      <c r="Q18" s="228"/>
      <c r="R18" s="244" t="str">
        <f t="shared" si="0"/>
        <v/>
      </c>
      <c r="S18" s="245" t="str">
        <f t="shared" si="1"/>
        <v/>
      </c>
      <c r="T18" s="193"/>
      <c r="U18" s="193"/>
      <c r="V18" s="193"/>
      <c r="W18" s="237"/>
      <c r="X18" s="244" t="str">
        <f t="shared" si="2"/>
        <v/>
      </c>
      <c r="Y18" s="245" t="str">
        <f t="shared" si="3"/>
        <v/>
      </c>
      <c r="Z18" s="250"/>
      <c r="AA18" s="92"/>
    </row>
    <row r="19" spans="1:27" ht="15.75">
      <c r="A19" s="82">
        <f>список!A17</f>
        <v>16</v>
      </c>
      <c r="B19" s="91" t="str">
        <f>IF(список!B17="","",список!B17)</f>
        <v/>
      </c>
      <c r="C19" s="91">
        <f>IF(список!C17="","",список!C17)</f>
        <v>0</v>
      </c>
      <c r="D19" s="83"/>
      <c r="E19" s="83"/>
      <c r="F19" s="83"/>
      <c r="G19" s="83"/>
      <c r="H19" s="83"/>
      <c r="I19" s="83"/>
      <c r="J19" s="83"/>
      <c r="K19" s="83"/>
      <c r="L19" s="83"/>
      <c r="M19" s="83"/>
      <c r="N19" s="83"/>
      <c r="O19" s="83"/>
      <c r="P19" s="83"/>
      <c r="Q19" s="228"/>
      <c r="R19" s="244" t="str">
        <f t="shared" si="0"/>
        <v/>
      </c>
      <c r="S19" s="245" t="str">
        <f t="shared" si="1"/>
        <v/>
      </c>
      <c r="T19" s="193"/>
      <c r="U19" s="193"/>
      <c r="V19" s="193"/>
      <c r="W19" s="237"/>
      <c r="X19" s="244" t="str">
        <f t="shared" si="2"/>
        <v/>
      </c>
      <c r="Y19" s="245" t="str">
        <f t="shared" si="3"/>
        <v/>
      </c>
      <c r="Z19" s="250"/>
      <c r="AA19" s="92"/>
    </row>
    <row r="20" spans="1:27" ht="15.75">
      <c r="A20" s="82">
        <f>список!A18</f>
        <v>17</v>
      </c>
      <c r="B20" s="91" t="str">
        <f>IF(список!B18="","",список!B18)</f>
        <v/>
      </c>
      <c r="C20" s="91">
        <f>IF(список!C18="","",список!C18)</f>
        <v>0</v>
      </c>
      <c r="D20" s="83"/>
      <c r="E20" s="83"/>
      <c r="F20" s="83"/>
      <c r="G20" s="83"/>
      <c r="H20" s="83"/>
      <c r="I20" s="83"/>
      <c r="J20" s="83"/>
      <c r="K20" s="83"/>
      <c r="L20" s="83"/>
      <c r="M20" s="83"/>
      <c r="N20" s="83"/>
      <c r="O20" s="83"/>
      <c r="P20" s="83"/>
      <c r="Q20" s="228"/>
      <c r="R20" s="244" t="str">
        <f t="shared" si="0"/>
        <v/>
      </c>
      <c r="S20" s="245" t="str">
        <f t="shared" si="1"/>
        <v/>
      </c>
      <c r="T20" s="193"/>
      <c r="U20" s="193"/>
      <c r="V20" s="193"/>
      <c r="W20" s="237"/>
      <c r="X20" s="244" t="str">
        <f t="shared" si="2"/>
        <v/>
      </c>
      <c r="Y20" s="245" t="str">
        <f t="shared" si="3"/>
        <v/>
      </c>
      <c r="Z20" s="250"/>
      <c r="AA20" s="92"/>
    </row>
    <row r="21" spans="1:27" ht="15.75">
      <c r="A21" s="82">
        <f>список!A19</f>
        <v>18</v>
      </c>
      <c r="B21" s="91" t="str">
        <f>IF(список!B19="","",список!B19)</f>
        <v/>
      </c>
      <c r="C21" s="91">
        <f>IF(список!C19="","",список!C19)</f>
        <v>0</v>
      </c>
      <c r="D21" s="83"/>
      <c r="E21" s="83"/>
      <c r="F21" s="83"/>
      <c r="G21" s="83"/>
      <c r="H21" s="83"/>
      <c r="I21" s="83"/>
      <c r="J21" s="83"/>
      <c r="K21" s="83"/>
      <c r="L21" s="83"/>
      <c r="M21" s="83"/>
      <c r="N21" s="83"/>
      <c r="O21" s="83"/>
      <c r="P21" s="83"/>
      <c r="Q21" s="228"/>
      <c r="R21" s="244" t="str">
        <f t="shared" si="0"/>
        <v/>
      </c>
      <c r="S21" s="245" t="str">
        <f t="shared" si="1"/>
        <v/>
      </c>
      <c r="T21" s="193"/>
      <c r="U21" s="193"/>
      <c r="V21" s="193"/>
      <c r="W21" s="237"/>
      <c r="X21" s="244" t="str">
        <f t="shared" si="2"/>
        <v/>
      </c>
      <c r="Y21" s="245" t="str">
        <f t="shared" si="3"/>
        <v/>
      </c>
      <c r="Z21" s="250"/>
      <c r="AA21" s="92"/>
    </row>
    <row r="22" spans="1:27" ht="15.75">
      <c r="A22" s="82">
        <f>список!A20</f>
        <v>19</v>
      </c>
      <c r="B22" s="91" t="str">
        <f>IF(список!B20="","",список!B20)</f>
        <v/>
      </c>
      <c r="C22" s="91">
        <f>IF(список!C20="","",список!C20)</f>
        <v>0</v>
      </c>
      <c r="D22" s="83"/>
      <c r="E22" s="83"/>
      <c r="F22" s="83"/>
      <c r="G22" s="83"/>
      <c r="H22" s="83"/>
      <c r="I22" s="83"/>
      <c r="J22" s="83"/>
      <c r="K22" s="83"/>
      <c r="L22" s="83"/>
      <c r="M22" s="83"/>
      <c r="N22" s="83"/>
      <c r="O22" s="83"/>
      <c r="P22" s="83"/>
      <c r="Q22" s="228"/>
      <c r="R22" s="244" t="str">
        <f t="shared" si="0"/>
        <v/>
      </c>
      <c r="S22" s="245" t="str">
        <f t="shared" si="1"/>
        <v/>
      </c>
      <c r="T22" s="193"/>
      <c r="U22" s="193"/>
      <c r="V22" s="193"/>
      <c r="W22" s="237"/>
      <c r="X22" s="244" t="str">
        <f t="shared" si="2"/>
        <v/>
      </c>
      <c r="Y22" s="245" t="str">
        <f t="shared" si="3"/>
        <v/>
      </c>
      <c r="Z22" s="250"/>
      <c r="AA22" s="92"/>
    </row>
    <row r="23" spans="1:27" ht="15.75">
      <c r="A23" s="82">
        <f>список!A21</f>
        <v>20</v>
      </c>
      <c r="B23" s="91" t="str">
        <f>IF(список!B21="","",список!B21)</f>
        <v/>
      </c>
      <c r="C23" s="91">
        <f>IF(список!C21="","",список!C21)</f>
        <v>0</v>
      </c>
      <c r="D23" s="83"/>
      <c r="E23" s="83"/>
      <c r="F23" s="83"/>
      <c r="G23" s="83"/>
      <c r="H23" s="83"/>
      <c r="I23" s="83"/>
      <c r="J23" s="83"/>
      <c r="K23" s="83"/>
      <c r="L23" s="83"/>
      <c r="M23" s="83"/>
      <c r="N23" s="83"/>
      <c r="O23" s="83"/>
      <c r="P23" s="83"/>
      <c r="Q23" s="228"/>
      <c r="R23" s="244" t="str">
        <f t="shared" si="0"/>
        <v/>
      </c>
      <c r="S23" s="245" t="str">
        <f t="shared" si="1"/>
        <v/>
      </c>
      <c r="T23" s="193"/>
      <c r="U23" s="193"/>
      <c r="V23" s="193"/>
      <c r="W23" s="237"/>
      <c r="X23" s="244" t="str">
        <f t="shared" si="2"/>
        <v/>
      </c>
      <c r="Y23" s="245" t="str">
        <f t="shared" si="3"/>
        <v/>
      </c>
      <c r="Z23" s="250"/>
      <c r="AA23" s="92"/>
    </row>
    <row r="24" spans="1:27" ht="15.75">
      <c r="A24" s="82">
        <f>список!A22</f>
        <v>21</v>
      </c>
      <c r="B24" s="91" t="str">
        <f>IF(список!B22="","",список!B22)</f>
        <v/>
      </c>
      <c r="C24" s="91">
        <f>IF(список!C22="","",список!C22)</f>
        <v>0</v>
      </c>
      <c r="D24" s="83"/>
      <c r="E24" s="83"/>
      <c r="F24" s="83"/>
      <c r="G24" s="83"/>
      <c r="H24" s="83"/>
      <c r="I24" s="83"/>
      <c r="J24" s="83"/>
      <c r="K24" s="83"/>
      <c r="L24" s="83"/>
      <c r="M24" s="83"/>
      <c r="N24" s="83"/>
      <c r="O24" s="83"/>
      <c r="P24" s="83"/>
      <c r="Q24" s="228"/>
      <c r="R24" s="244" t="str">
        <f t="shared" si="0"/>
        <v/>
      </c>
      <c r="S24" s="245" t="str">
        <f t="shared" si="1"/>
        <v/>
      </c>
      <c r="T24" s="193"/>
      <c r="U24" s="193"/>
      <c r="V24" s="193"/>
      <c r="W24" s="237"/>
      <c r="X24" s="244" t="str">
        <f t="shared" si="2"/>
        <v/>
      </c>
      <c r="Y24" s="245" t="str">
        <f t="shared" si="3"/>
        <v/>
      </c>
      <c r="Z24" s="250"/>
      <c r="AA24" s="92"/>
    </row>
    <row r="25" spans="1:27" ht="15.75">
      <c r="A25" s="82">
        <f>список!A23</f>
        <v>22</v>
      </c>
      <c r="B25" s="91" t="str">
        <f>IF(список!B23="","",список!B23)</f>
        <v/>
      </c>
      <c r="C25" s="91">
        <f>IF(список!C23="","",список!C23)</f>
        <v>0</v>
      </c>
      <c r="D25" s="83"/>
      <c r="E25" s="83"/>
      <c r="F25" s="83"/>
      <c r="G25" s="83"/>
      <c r="H25" s="83"/>
      <c r="I25" s="83"/>
      <c r="J25" s="83"/>
      <c r="K25" s="83"/>
      <c r="L25" s="83"/>
      <c r="M25" s="83"/>
      <c r="N25" s="83"/>
      <c r="O25" s="83"/>
      <c r="P25" s="83"/>
      <c r="Q25" s="228"/>
      <c r="R25" s="244" t="str">
        <f t="shared" si="0"/>
        <v/>
      </c>
      <c r="S25" s="245" t="str">
        <f t="shared" si="1"/>
        <v/>
      </c>
      <c r="T25" s="193"/>
      <c r="U25" s="193"/>
      <c r="V25" s="193"/>
      <c r="W25" s="237"/>
      <c r="X25" s="244" t="str">
        <f t="shared" si="2"/>
        <v/>
      </c>
      <c r="Y25" s="245" t="str">
        <f t="shared" si="3"/>
        <v/>
      </c>
      <c r="Z25" s="250"/>
      <c r="AA25" s="92"/>
    </row>
    <row r="26" spans="1:27" ht="15.75">
      <c r="A26" s="82">
        <f>список!A24</f>
        <v>23</v>
      </c>
      <c r="B26" s="91" t="str">
        <f>IF(список!B24="","",список!B24)</f>
        <v/>
      </c>
      <c r="C26" s="91">
        <f>IF(список!C24="","",список!C24)</f>
        <v>0</v>
      </c>
      <c r="D26" s="83"/>
      <c r="E26" s="83"/>
      <c r="F26" s="83"/>
      <c r="G26" s="83"/>
      <c r="H26" s="83"/>
      <c r="I26" s="83"/>
      <c r="J26" s="83"/>
      <c r="K26" s="83"/>
      <c r="L26" s="83"/>
      <c r="M26" s="83"/>
      <c r="N26" s="83"/>
      <c r="O26" s="83"/>
      <c r="P26" s="83"/>
      <c r="Q26" s="228"/>
      <c r="R26" s="244" t="str">
        <f t="shared" si="0"/>
        <v/>
      </c>
      <c r="S26" s="245" t="str">
        <f t="shared" si="1"/>
        <v/>
      </c>
      <c r="T26" s="193"/>
      <c r="U26" s="193"/>
      <c r="V26" s="193"/>
      <c r="W26" s="237"/>
      <c r="X26" s="244" t="str">
        <f t="shared" si="2"/>
        <v/>
      </c>
      <c r="Y26" s="245" t="str">
        <f t="shared" si="3"/>
        <v/>
      </c>
      <c r="Z26" s="250"/>
      <c r="AA26" s="92"/>
    </row>
    <row r="27" spans="1:27" ht="15.75">
      <c r="A27" s="82">
        <f>список!A25</f>
        <v>24</v>
      </c>
      <c r="B27" s="91" t="str">
        <f>IF(список!B25="","",список!B25)</f>
        <v/>
      </c>
      <c r="C27" s="91">
        <f>IF(список!C25="","",список!C25)</f>
        <v>0</v>
      </c>
      <c r="D27" s="83"/>
      <c r="E27" s="83"/>
      <c r="F27" s="83"/>
      <c r="G27" s="83"/>
      <c r="H27" s="83"/>
      <c r="I27" s="83"/>
      <c r="J27" s="83"/>
      <c r="K27" s="83"/>
      <c r="L27" s="83"/>
      <c r="M27" s="83"/>
      <c r="N27" s="83"/>
      <c r="O27" s="83"/>
      <c r="P27" s="83"/>
      <c r="Q27" s="228"/>
      <c r="R27" s="244" t="str">
        <f t="shared" si="0"/>
        <v/>
      </c>
      <c r="S27" s="245" t="str">
        <f t="shared" si="1"/>
        <v/>
      </c>
      <c r="T27" s="193"/>
      <c r="U27" s="193"/>
      <c r="V27" s="193"/>
      <c r="W27" s="237"/>
      <c r="X27" s="244" t="str">
        <f t="shared" si="2"/>
        <v/>
      </c>
      <c r="Y27" s="245" t="str">
        <f t="shared" si="3"/>
        <v/>
      </c>
      <c r="Z27" s="250"/>
      <c r="AA27" s="92"/>
    </row>
    <row r="28" spans="1:27" ht="15.75">
      <c r="A28" s="82">
        <f>список!A26</f>
        <v>25</v>
      </c>
      <c r="B28" s="91" t="str">
        <f>IF(список!B26="","",список!B26)</f>
        <v/>
      </c>
      <c r="C28" s="91">
        <f>IF(список!C26="","",список!C26)</f>
        <v>0</v>
      </c>
      <c r="D28" s="83"/>
      <c r="E28" s="83"/>
      <c r="F28" s="83"/>
      <c r="G28" s="83"/>
      <c r="H28" s="83"/>
      <c r="I28" s="83"/>
      <c r="J28" s="83"/>
      <c r="K28" s="83"/>
      <c r="L28" s="83"/>
      <c r="M28" s="83"/>
      <c r="N28" s="83"/>
      <c r="O28" s="83"/>
      <c r="P28" s="83"/>
      <c r="Q28" s="228"/>
      <c r="R28" s="244" t="str">
        <f t="shared" si="0"/>
        <v/>
      </c>
      <c r="S28" s="245" t="str">
        <f t="shared" si="1"/>
        <v/>
      </c>
      <c r="T28" s="193"/>
      <c r="U28" s="193"/>
      <c r="V28" s="193"/>
      <c r="W28" s="237"/>
      <c r="X28" s="244" t="str">
        <f t="shared" si="2"/>
        <v/>
      </c>
      <c r="Y28" s="245" t="str">
        <f t="shared" si="3"/>
        <v/>
      </c>
      <c r="Z28" s="250"/>
      <c r="AA28" s="92"/>
    </row>
    <row r="29" spans="1:27" ht="15.75">
      <c r="A29" s="82">
        <f>список!A27</f>
        <v>26</v>
      </c>
      <c r="B29" s="91" t="str">
        <f>IF(список!B27="","",список!B27)</f>
        <v/>
      </c>
      <c r="C29" s="91">
        <f>IF(список!C27="","",список!C27)</f>
        <v>0</v>
      </c>
      <c r="D29" s="83"/>
      <c r="E29" s="83"/>
      <c r="F29" s="83"/>
      <c r="G29" s="83"/>
      <c r="H29" s="83"/>
      <c r="I29" s="83"/>
      <c r="J29" s="83"/>
      <c r="K29" s="83"/>
      <c r="L29" s="83"/>
      <c r="M29" s="83"/>
      <c r="N29" s="83"/>
      <c r="O29" s="83"/>
      <c r="P29" s="83"/>
      <c r="Q29" s="228"/>
      <c r="R29" s="244" t="str">
        <f t="shared" si="0"/>
        <v/>
      </c>
      <c r="S29" s="245" t="str">
        <f t="shared" si="1"/>
        <v/>
      </c>
      <c r="T29" s="193"/>
      <c r="U29" s="193"/>
      <c r="V29" s="193"/>
      <c r="W29" s="237"/>
      <c r="X29" s="244" t="str">
        <f t="shared" si="2"/>
        <v/>
      </c>
      <c r="Y29" s="245" t="str">
        <f t="shared" si="3"/>
        <v/>
      </c>
      <c r="Z29" s="250"/>
      <c r="AA29" s="92"/>
    </row>
    <row r="30" spans="1:27" ht="15.75">
      <c r="A30" s="82">
        <f>список!A28</f>
        <v>27</v>
      </c>
      <c r="B30" s="91" t="str">
        <f>IF(список!B28="","",список!B28)</f>
        <v/>
      </c>
      <c r="C30" s="91">
        <f>IF(список!C28="","",список!C28)</f>
        <v>0</v>
      </c>
      <c r="D30" s="83"/>
      <c r="E30" s="83"/>
      <c r="F30" s="83"/>
      <c r="G30" s="83"/>
      <c r="H30" s="83"/>
      <c r="I30" s="83"/>
      <c r="J30" s="83"/>
      <c r="K30" s="83"/>
      <c r="L30" s="83"/>
      <c r="M30" s="83"/>
      <c r="N30" s="83"/>
      <c r="O30" s="83"/>
      <c r="P30" s="83"/>
      <c r="Q30" s="228"/>
      <c r="R30" s="244" t="str">
        <f t="shared" si="0"/>
        <v/>
      </c>
      <c r="S30" s="245" t="str">
        <f t="shared" si="1"/>
        <v/>
      </c>
      <c r="T30" s="193"/>
      <c r="U30" s="193"/>
      <c r="V30" s="193"/>
      <c r="W30" s="237"/>
      <c r="X30" s="244" t="str">
        <f t="shared" si="2"/>
        <v/>
      </c>
      <c r="Y30" s="245" t="str">
        <f t="shared" si="3"/>
        <v/>
      </c>
      <c r="Z30" s="250"/>
      <c r="AA30" s="92"/>
    </row>
    <row r="31" spans="1:27" ht="15.75">
      <c r="A31" s="82">
        <f>список!A29</f>
        <v>28</v>
      </c>
      <c r="B31" s="91" t="str">
        <f>IF(список!B29="","",список!B29)</f>
        <v/>
      </c>
      <c r="C31" s="91">
        <f>IF(список!C29="","",список!C29)</f>
        <v>0</v>
      </c>
      <c r="D31" s="83"/>
      <c r="E31" s="83"/>
      <c r="F31" s="83"/>
      <c r="G31" s="83"/>
      <c r="H31" s="83"/>
      <c r="I31" s="83"/>
      <c r="J31" s="83"/>
      <c r="K31" s="83"/>
      <c r="L31" s="83"/>
      <c r="M31" s="83"/>
      <c r="N31" s="83"/>
      <c r="O31" s="83"/>
      <c r="P31" s="83"/>
      <c r="Q31" s="228"/>
      <c r="R31" s="244" t="str">
        <f t="shared" si="0"/>
        <v/>
      </c>
      <c r="S31" s="245" t="str">
        <f t="shared" si="1"/>
        <v/>
      </c>
      <c r="T31" s="193"/>
      <c r="U31" s="193"/>
      <c r="V31" s="193"/>
      <c r="W31" s="237"/>
      <c r="X31" s="244" t="str">
        <f t="shared" si="2"/>
        <v/>
      </c>
      <c r="Y31" s="245" t="str">
        <f t="shared" si="3"/>
        <v/>
      </c>
      <c r="Z31" s="250"/>
      <c r="AA31" s="92"/>
    </row>
    <row r="32" spans="1:27" ht="15.75">
      <c r="A32" s="82">
        <f>список!A30</f>
        <v>29</v>
      </c>
      <c r="B32" s="91" t="str">
        <f>IF(список!B30="","",список!B30)</f>
        <v/>
      </c>
      <c r="C32" s="91">
        <f>IF(список!C30="","",список!C30)</f>
        <v>0</v>
      </c>
      <c r="D32" s="83"/>
      <c r="E32" s="83"/>
      <c r="F32" s="83"/>
      <c r="G32" s="83"/>
      <c r="H32" s="83"/>
      <c r="I32" s="83"/>
      <c r="J32" s="83"/>
      <c r="K32" s="83"/>
      <c r="L32" s="83"/>
      <c r="M32" s="83"/>
      <c r="N32" s="83"/>
      <c r="O32" s="83"/>
      <c r="P32" s="83"/>
      <c r="Q32" s="228"/>
      <c r="R32" s="244" t="str">
        <f t="shared" si="0"/>
        <v/>
      </c>
      <c r="S32" s="245" t="str">
        <f t="shared" si="1"/>
        <v/>
      </c>
      <c r="T32" s="193"/>
      <c r="U32" s="193"/>
      <c r="V32" s="193"/>
      <c r="W32" s="237"/>
      <c r="X32" s="244" t="str">
        <f t="shared" si="2"/>
        <v/>
      </c>
      <c r="Y32" s="245" t="str">
        <f t="shared" si="3"/>
        <v/>
      </c>
      <c r="Z32" s="250"/>
      <c r="AA32" s="92"/>
    </row>
    <row r="33" spans="1:27" ht="15.75">
      <c r="A33" s="82">
        <f>список!A31</f>
        <v>30</v>
      </c>
      <c r="B33" s="91" t="str">
        <f>IF(список!B31="","",список!B31)</f>
        <v/>
      </c>
      <c r="C33" s="91">
        <f>IF(список!C31="","",список!C31)</f>
        <v>0</v>
      </c>
      <c r="D33" s="83"/>
      <c r="E33" s="83"/>
      <c r="F33" s="83"/>
      <c r="G33" s="83"/>
      <c r="H33" s="83"/>
      <c r="I33" s="83"/>
      <c r="J33" s="83"/>
      <c r="K33" s="83"/>
      <c r="L33" s="83"/>
      <c r="M33" s="83"/>
      <c r="N33" s="83"/>
      <c r="O33" s="83"/>
      <c r="P33" s="83"/>
      <c r="Q33" s="228"/>
      <c r="R33" s="244" t="str">
        <f t="shared" si="0"/>
        <v/>
      </c>
      <c r="S33" s="245" t="str">
        <f t="shared" si="1"/>
        <v/>
      </c>
      <c r="T33" s="193"/>
      <c r="U33" s="193"/>
      <c r="V33" s="193"/>
      <c r="W33" s="237"/>
      <c r="X33" s="244" t="str">
        <f t="shared" si="2"/>
        <v/>
      </c>
      <c r="Y33" s="245" t="str">
        <f t="shared" si="3"/>
        <v/>
      </c>
      <c r="Z33" s="250"/>
      <c r="AA33" s="92"/>
    </row>
    <row r="34" spans="1:27" ht="15.75">
      <c r="A34" s="82" t="e">
        <f>список!#REF!</f>
        <v>#REF!</v>
      </c>
      <c r="B34" s="91" t="e">
        <f>IF(список!#REF!="","",список!#REF!)</f>
        <v>#REF!</v>
      </c>
      <c r="C34" s="91" t="e">
        <f>IF(список!#REF!="","",список!#REF!)</f>
        <v>#REF!</v>
      </c>
      <c r="D34" s="83"/>
      <c r="E34" s="83"/>
      <c r="F34" s="83"/>
      <c r="G34" s="83"/>
      <c r="H34" s="83"/>
      <c r="I34" s="83"/>
      <c r="J34" s="83"/>
      <c r="K34" s="83"/>
      <c r="L34" s="83"/>
      <c r="M34" s="83"/>
      <c r="N34" s="83"/>
      <c r="O34" s="83"/>
      <c r="P34" s="83"/>
      <c r="Q34" s="228"/>
      <c r="R34" s="244" t="str">
        <f t="shared" si="0"/>
        <v/>
      </c>
      <c r="S34" s="245" t="str">
        <f t="shared" si="1"/>
        <v/>
      </c>
      <c r="T34" s="193"/>
      <c r="U34" s="193"/>
      <c r="V34" s="193"/>
      <c r="W34" s="237"/>
      <c r="X34" s="244" t="str">
        <f t="shared" si="2"/>
        <v/>
      </c>
      <c r="Y34" s="245" t="str">
        <f t="shared" si="3"/>
        <v/>
      </c>
      <c r="Z34" s="250"/>
      <c r="AA34" s="92"/>
    </row>
    <row r="35" spans="1:27" ht="15.75">
      <c r="A35" s="82" t="e">
        <f>список!#REF!</f>
        <v>#REF!</v>
      </c>
      <c r="B35" s="91" t="e">
        <f>IF(список!#REF!="","",список!#REF!)</f>
        <v>#REF!</v>
      </c>
      <c r="C35" s="91" t="e">
        <f>IF(список!#REF!="","",список!#REF!)</f>
        <v>#REF!</v>
      </c>
      <c r="D35" s="83"/>
      <c r="E35" s="83"/>
      <c r="F35" s="83"/>
      <c r="G35" s="83"/>
      <c r="H35" s="83"/>
      <c r="I35" s="83"/>
      <c r="J35" s="83"/>
      <c r="K35" s="83"/>
      <c r="L35" s="83"/>
      <c r="M35" s="83"/>
      <c r="N35" s="83"/>
      <c r="O35" s="83"/>
      <c r="P35" s="83"/>
      <c r="Q35" s="228"/>
      <c r="R35" s="244" t="str">
        <f t="shared" si="0"/>
        <v/>
      </c>
      <c r="S35" s="245" t="str">
        <f t="shared" si="1"/>
        <v/>
      </c>
      <c r="T35" s="193"/>
      <c r="U35" s="193"/>
      <c r="V35" s="193"/>
      <c r="W35" s="237"/>
      <c r="X35" s="244" t="str">
        <f t="shared" si="2"/>
        <v/>
      </c>
      <c r="Y35" s="245" t="str">
        <f t="shared" si="3"/>
        <v/>
      </c>
      <c r="Z35" s="250"/>
      <c r="AA35" s="92"/>
    </row>
    <row r="36" spans="1:27" ht="15.75">
      <c r="A36" s="82" t="e">
        <f>список!#REF!</f>
        <v>#REF!</v>
      </c>
      <c r="B36" s="91" t="e">
        <f>IF(список!#REF!="","",список!#REF!)</f>
        <v>#REF!</v>
      </c>
      <c r="C36" s="91" t="e">
        <f>IF(список!#REF!="","",список!#REF!)</f>
        <v>#REF!</v>
      </c>
      <c r="D36" s="83"/>
      <c r="E36" s="83"/>
      <c r="F36" s="83"/>
      <c r="G36" s="83"/>
      <c r="H36" s="83"/>
      <c r="I36" s="83"/>
      <c r="J36" s="83"/>
      <c r="K36" s="83"/>
      <c r="L36" s="83"/>
      <c r="M36" s="83"/>
      <c r="N36" s="83"/>
      <c r="O36" s="83"/>
      <c r="P36" s="83"/>
      <c r="Q36" s="228"/>
      <c r="R36" s="244" t="str">
        <f t="shared" si="0"/>
        <v/>
      </c>
      <c r="S36" s="245" t="str">
        <f t="shared" si="1"/>
        <v/>
      </c>
      <c r="T36" s="193"/>
      <c r="U36" s="193"/>
      <c r="V36" s="193"/>
      <c r="W36" s="237"/>
      <c r="X36" s="244" t="str">
        <f t="shared" si="2"/>
        <v/>
      </c>
      <c r="Y36" s="245" t="str">
        <f t="shared" si="3"/>
        <v/>
      </c>
      <c r="Z36" s="250"/>
      <c r="AA36" s="92"/>
    </row>
    <row r="37" spans="1:27" ht="15.75">
      <c r="A37" s="82" t="e">
        <f>список!#REF!</f>
        <v>#REF!</v>
      </c>
      <c r="B37" s="91" t="e">
        <f>IF(список!#REF!="","",список!#REF!)</f>
        <v>#REF!</v>
      </c>
      <c r="C37" s="91" t="e">
        <f>IF(список!#REF!="","",список!#REF!)</f>
        <v>#REF!</v>
      </c>
      <c r="D37" s="84"/>
      <c r="E37" s="84"/>
      <c r="F37" s="84"/>
      <c r="G37" s="84"/>
      <c r="H37" s="84"/>
      <c r="I37" s="84"/>
      <c r="J37" s="84"/>
      <c r="K37" s="84"/>
      <c r="L37" s="84"/>
      <c r="M37" s="84"/>
      <c r="N37" s="84"/>
      <c r="O37" s="84"/>
      <c r="P37" s="84"/>
      <c r="Q37" s="229"/>
      <c r="R37" s="244" t="str">
        <f t="shared" si="0"/>
        <v/>
      </c>
      <c r="S37" s="245" t="str">
        <f t="shared" si="1"/>
        <v/>
      </c>
      <c r="T37" s="231"/>
      <c r="U37" s="84"/>
      <c r="V37" s="84"/>
      <c r="W37" s="229"/>
      <c r="X37" s="244" t="str">
        <f t="shared" si="2"/>
        <v/>
      </c>
      <c r="Y37" s="245" t="str">
        <f t="shared" si="3"/>
        <v/>
      </c>
      <c r="Z37" s="250"/>
      <c r="AA37" s="92"/>
    </row>
    <row r="38" spans="1:27" ht="15.75" thickBot="1">
      <c r="A38" s="82" t="e">
        <f>список!#REF!</f>
        <v>#REF!</v>
      </c>
      <c r="B38" s="91" t="e">
        <f>IF(список!#REF!="","",список!#REF!)</f>
        <v>#REF!</v>
      </c>
      <c r="C38" s="91" t="e">
        <f>IF(список!#REF!="","",список!#REF!)</f>
        <v>#REF!</v>
      </c>
      <c r="D38" s="84"/>
      <c r="E38" s="84"/>
      <c r="F38" s="84"/>
      <c r="G38" s="84"/>
      <c r="H38" s="84"/>
      <c r="I38" s="84"/>
      <c r="J38" s="84"/>
      <c r="K38" s="84"/>
      <c r="L38" s="84"/>
      <c r="M38" s="84"/>
      <c r="N38" s="84"/>
      <c r="O38" s="84"/>
      <c r="P38" s="84"/>
      <c r="Q38" s="229"/>
      <c r="R38" s="279" t="str">
        <f t="shared" si="0"/>
        <v/>
      </c>
      <c r="S38" s="280" t="str">
        <f t="shared" si="1"/>
        <v/>
      </c>
      <c r="T38" s="231"/>
      <c r="U38" s="84"/>
      <c r="V38" s="84"/>
      <c r="W38" s="229"/>
      <c r="X38" s="279" t="str">
        <f t="shared" si="2"/>
        <v/>
      </c>
      <c r="Y38" s="280" t="str">
        <f t="shared" si="3"/>
        <v/>
      </c>
      <c r="Z38" s="116"/>
    </row>
    <row r="39" spans="1:27">
      <c r="R39" s="85"/>
      <c r="S39" s="85"/>
      <c r="X39" s="85"/>
      <c r="Y39" s="85"/>
    </row>
  </sheetData>
  <sheetProtection password="CC6F" sheet="1" objects="1" scenarios="1" selectLockedCells="1"/>
  <mergeCells count="10">
    <mergeCell ref="Z3:AA3"/>
    <mergeCell ref="A1:Y1"/>
    <mergeCell ref="D2:S2"/>
    <mergeCell ref="T2:Y2"/>
    <mergeCell ref="Z2:AA2"/>
    <mergeCell ref="R3:S3"/>
    <mergeCell ref="X3:Y3"/>
    <mergeCell ref="A2:A3"/>
    <mergeCell ref="B2:B3"/>
    <mergeCell ref="C2:C3"/>
  </mergeCells>
  <conditionalFormatting sqref="AA4:AA37">
    <cfRule type="containsText" dxfId="166" priority="7" operator="containsText" text="низкий">
      <formula>NOT(ISERROR(SEARCH("низкий",AA4)))</formula>
    </cfRule>
    <cfRule type="containsText" dxfId="165" priority="8" operator="containsText" text="норма">
      <formula>NOT(ISERROR(SEARCH("норма",AA4)))</formula>
    </cfRule>
    <cfRule type="containsText" dxfId="164" priority="9" operator="containsText" text="высокий">
      <formula>NOT(ISERROR(SEARCH("высокий",AA4)))</formula>
    </cfRule>
  </conditionalFormatting>
  <conditionalFormatting sqref="AA4:AA37">
    <cfRule type="containsText" dxfId="163" priority="4" operator="containsText" text="высокий">
      <formula>NOT(ISERROR(SEARCH("высокий",AA4)))</formula>
    </cfRule>
    <cfRule type="containsText" dxfId="162" priority="5" operator="containsText" text="норма">
      <formula>NOT(ISERROR(SEARCH("норма",AA4)))</formula>
    </cfRule>
    <cfRule type="containsText" dxfId="161" priority="6" operator="containsText" text="низкий">
      <formula>NOT(ISERROR(SEARCH("низкий",AA4)))</formula>
    </cfRule>
  </conditionalFormatting>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dimension ref="A1:BC47"/>
  <sheetViews>
    <sheetView topLeftCell="A2" zoomScale="70" zoomScaleNormal="70" workbookViewId="0">
      <selection activeCell="B4" sqref="B4:B33"/>
    </sheetView>
  </sheetViews>
  <sheetFormatPr defaultColWidth="9.140625" defaultRowHeight="15"/>
  <cols>
    <col min="1" max="1" width="9.140625" style="82"/>
    <col min="2" max="2" width="27.140625" style="82" customWidth="1"/>
    <col min="3" max="3" width="9.140625" style="82"/>
    <col min="4" max="4" width="16.42578125" style="82" customWidth="1"/>
    <col min="5" max="5" width="16.85546875" style="82" customWidth="1"/>
    <col min="6" max="6" width="18.28515625" style="82" customWidth="1"/>
    <col min="7" max="7" width="14.5703125" style="82" customWidth="1"/>
    <col min="8" max="8" width="10.140625" style="82" customWidth="1"/>
    <col min="9" max="9" width="9.140625" style="82"/>
    <col min="10" max="10" width="10.28515625" style="82" customWidth="1"/>
    <col min="11" max="11" width="9.140625" style="82"/>
    <col min="12" max="13" width="10.7109375" style="82" customWidth="1"/>
    <col min="14" max="15" width="18.5703125" style="82" customWidth="1"/>
    <col min="16" max="16" width="18" style="82" customWidth="1"/>
    <col min="17" max="17" width="13.7109375" style="82" customWidth="1"/>
    <col min="18" max="23" width="18" style="82" customWidth="1"/>
    <col min="24" max="16384" width="9.140625" style="82"/>
  </cols>
  <sheetData>
    <row r="1" spans="1:55" ht="15.75" thickBot="1">
      <c r="A1" s="334" t="s">
        <v>118</v>
      </c>
      <c r="B1" s="334"/>
      <c r="C1" s="334"/>
      <c r="D1" s="334"/>
      <c r="E1" s="334"/>
      <c r="F1" s="334"/>
      <c r="G1" s="334"/>
      <c r="H1" s="334"/>
      <c r="I1" s="334"/>
      <c r="J1" s="334"/>
      <c r="K1" s="334"/>
      <c r="L1" s="334"/>
      <c r="M1" s="334"/>
      <c r="N1" s="334"/>
      <c r="O1" s="334"/>
      <c r="P1" s="334"/>
      <c r="Q1" s="334"/>
      <c r="R1" s="355"/>
      <c r="S1" s="355"/>
      <c r="T1" s="355"/>
      <c r="U1" s="355"/>
      <c r="V1" s="355"/>
      <c r="W1" s="355"/>
      <c r="X1" s="355"/>
      <c r="Y1" s="355"/>
      <c r="Z1" s="355"/>
      <c r="AA1" s="355"/>
      <c r="AB1" s="355"/>
      <c r="AC1" s="355"/>
    </row>
    <row r="2" spans="1:55" ht="43.5" customHeight="1" thickBot="1">
      <c r="A2" s="431" t="str">
        <f>список!A1</f>
        <v>№</v>
      </c>
      <c r="B2" s="431" t="str">
        <f>список!B1</f>
        <v>Фамилия, имя воспитанника</v>
      </c>
      <c r="C2" s="431" t="str">
        <f>список!C1</f>
        <v xml:space="preserve">дата </v>
      </c>
      <c r="D2" s="436" t="s">
        <v>119</v>
      </c>
      <c r="E2" s="437"/>
      <c r="F2" s="437"/>
      <c r="G2" s="438"/>
      <c r="H2" s="439" t="s">
        <v>125</v>
      </c>
      <c r="I2" s="440"/>
      <c r="J2" s="440"/>
      <c r="K2" s="440"/>
      <c r="L2" s="440"/>
      <c r="M2" s="441"/>
      <c r="N2" s="442" t="s">
        <v>133</v>
      </c>
      <c r="O2" s="443"/>
      <c r="P2" s="443"/>
      <c r="Q2" s="444"/>
      <c r="R2" s="445" t="s">
        <v>136</v>
      </c>
      <c r="S2" s="446"/>
      <c r="T2" s="447"/>
      <c r="U2" s="445" t="s">
        <v>138</v>
      </c>
      <c r="V2" s="446"/>
      <c r="W2" s="448"/>
      <c r="X2" s="101"/>
      <c r="Y2" s="101"/>
      <c r="Z2" s="433"/>
      <c r="AA2" s="434"/>
      <c r="AB2" s="434"/>
      <c r="AC2" s="434"/>
      <c r="AD2" s="434"/>
      <c r="AE2" s="435"/>
      <c r="AF2" s="101"/>
      <c r="AG2" s="101"/>
      <c r="AH2" s="101"/>
      <c r="AI2" s="101"/>
      <c r="AJ2" s="101"/>
      <c r="AK2" s="101"/>
      <c r="AL2" s="101"/>
      <c r="AM2" s="101"/>
      <c r="AN2" s="102"/>
      <c r="AO2" s="102"/>
      <c r="AP2" s="433"/>
      <c r="AQ2" s="434"/>
      <c r="AR2" s="434"/>
      <c r="AS2" s="434"/>
      <c r="AT2" s="434"/>
      <c r="AU2" s="434"/>
      <c r="AV2" s="434"/>
      <c r="AW2" s="434"/>
      <c r="AX2" s="434"/>
      <c r="AY2" s="434"/>
      <c r="AZ2" s="434"/>
      <c r="BA2" s="434"/>
    </row>
    <row r="3" spans="1:55" ht="197.25" customHeight="1" thickBot="1">
      <c r="A3" s="432"/>
      <c r="B3" s="432"/>
      <c r="C3" s="432"/>
      <c r="D3" s="105" t="s">
        <v>145</v>
      </c>
      <c r="E3" s="98" t="s">
        <v>140</v>
      </c>
      <c r="F3" s="98" t="s">
        <v>124</v>
      </c>
      <c r="G3" s="172"/>
      <c r="H3" s="171" t="s">
        <v>126</v>
      </c>
      <c r="I3" s="99" t="s">
        <v>142</v>
      </c>
      <c r="J3" s="99" t="s">
        <v>143</v>
      </c>
      <c r="K3" s="99" t="s">
        <v>144</v>
      </c>
      <c r="L3" s="99" t="s">
        <v>129</v>
      </c>
      <c r="M3" s="172"/>
      <c r="N3" s="174" t="s">
        <v>146</v>
      </c>
      <c r="O3" s="100" t="s">
        <v>147</v>
      </c>
      <c r="P3" s="98" t="s">
        <v>166</v>
      </c>
      <c r="Q3" s="178"/>
      <c r="R3" s="177" t="s">
        <v>148</v>
      </c>
      <c r="S3" s="180" t="s">
        <v>149</v>
      </c>
      <c r="T3" s="181"/>
      <c r="U3" s="177" t="s">
        <v>150</v>
      </c>
      <c r="V3" s="183" t="s">
        <v>151</v>
      </c>
      <c r="W3" s="185"/>
      <c r="X3" s="184"/>
      <c r="Y3" s="103"/>
      <c r="Z3" s="103"/>
      <c r="AA3" s="103"/>
      <c r="AB3" s="103"/>
      <c r="AC3" s="103"/>
      <c r="AD3" s="103"/>
      <c r="AE3" s="103"/>
      <c r="AF3" s="103"/>
      <c r="AG3" s="103"/>
      <c r="AH3" s="103"/>
      <c r="AI3" s="103"/>
      <c r="AJ3" s="103"/>
      <c r="AK3" s="103"/>
      <c r="AL3" s="103"/>
      <c r="AM3" s="103"/>
      <c r="AN3" s="104"/>
      <c r="AO3" s="104"/>
      <c r="AP3" s="103"/>
      <c r="AQ3" s="103"/>
      <c r="AR3" s="103"/>
      <c r="AS3" s="103"/>
      <c r="AT3" s="103"/>
      <c r="AU3" s="103"/>
      <c r="AV3" s="103"/>
      <c r="AW3" s="103"/>
      <c r="AX3" s="103"/>
      <c r="AY3" s="103"/>
      <c r="AZ3" s="103"/>
      <c r="BA3" s="103"/>
      <c r="BB3" s="103"/>
      <c r="BC3" s="104"/>
    </row>
    <row r="4" spans="1:55">
      <c r="A4" s="106">
        <f>список!A2</f>
        <v>1</v>
      </c>
      <c r="B4" s="133"/>
      <c r="C4" s="107" t="str">
        <f>IF(список!C2="","",список!C2)</f>
        <v/>
      </c>
      <c r="D4" s="89"/>
      <c r="F4" s="86"/>
      <c r="G4" s="173"/>
      <c r="H4" s="149"/>
      <c r="I4" s="85"/>
      <c r="J4" s="85"/>
      <c r="K4" s="85"/>
      <c r="L4" s="107"/>
      <c r="M4" s="173"/>
      <c r="N4" s="116"/>
      <c r="O4" s="110"/>
      <c r="P4" s="86"/>
      <c r="Q4" s="179"/>
      <c r="R4" s="116"/>
      <c r="S4" s="86"/>
      <c r="T4" s="179"/>
      <c r="U4" s="116"/>
      <c r="V4" s="86"/>
      <c r="W4" s="179"/>
      <c r="X4" s="116"/>
    </row>
    <row r="5" spans="1:55">
      <c r="A5" s="95">
        <f>список!A3</f>
        <v>2</v>
      </c>
      <c r="B5" s="133"/>
      <c r="C5" s="107">
        <f>IF(список!C3="","",список!C3)</f>
        <v>0</v>
      </c>
      <c r="D5" s="89"/>
      <c r="F5" s="86"/>
      <c r="G5" s="173"/>
      <c r="H5" s="149"/>
      <c r="I5" s="85"/>
      <c r="J5" s="85"/>
      <c r="K5" s="85"/>
      <c r="L5" s="107"/>
      <c r="M5" s="173"/>
      <c r="N5" s="116"/>
      <c r="O5" s="110"/>
      <c r="P5" s="86"/>
      <c r="Q5" s="179"/>
      <c r="R5" s="116"/>
      <c r="S5" s="86"/>
      <c r="T5" s="179"/>
      <c r="U5" s="116"/>
      <c r="V5" s="86"/>
      <c r="W5" s="179"/>
      <c r="X5" s="116"/>
    </row>
    <row r="6" spans="1:55">
      <c r="A6" s="95">
        <f>список!A4</f>
        <v>3</v>
      </c>
      <c r="B6" s="133"/>
      <c r="C6" s="107">
        <f>IF(список!C4="","",список!C4)</f>
        <v>0</v>
      </c>
      <c r="D6" s="89"/>
      <c r="F6" s="86"/>
      <c r="G6" s="173"/>
      <c r="H6" s="149"/>
      <c r="I6" s="85"/>
      <c r="J6" s="85"/>
      <c r="K6" s="85"/>
      <c r="L6" s="107"/>
      <c r="M6" s="173"/>
      <c r="N6" s="116"/>
      <c r="O6" s="110"/>
      <c r="P6" s="86"/>
      <c r="Q6" s="179"/>
      <c r="R6" s="116"/>
      <c r="S6" s="86"/>
      <c r="T6" s="179"/>
      <c r="U6" s="116"/>
      <c r="V6" s="86"/>
      <c r="W6" s="179"/>
      <c r="X6" s="116"/>
    </row>
    <row r="7" spans="1:55">
      <c r="A7" s="95">
        <f>список!A5</f>
        <v>4</v>
      </c>
      <c r="B7" s="133"/>
      <c r="C7" s="107">
        <f>IF(список!C5="","",список!C5)</f>
        <v>0</v>
      </c>
      <c r="D7" s="89"/>
      <c r="F7" s="86"/>
      <c r="G7" s="173"/>
      <c r="H7" s="149"/>
      <c r="I7" s="85"/>
      <c r="J7" s="85"/>
      <c r="K7" s="85"/>
      <c r="L7" s="107"/>
      <c r="M7" s="173"/>
      <c r="N7" s="116"/>
      <c r="O7" s="110"/>
      <c r="P7" s="86"/>
      <c r="Q7" s="179"/>
      <c r="R7" s="116"/>
      <c r="S7" s="86"/>
      <c r="T7" s="179"/>
      <c r="U7" s="116"/>
      <c r="V7" s="86"/>
      <c r="W7" s="179"/>
      <c r="X7" s="116"/>
    </row>
    <row r="8" spans="1:55">
      <c r="A8" s="95">
        <f>список!A6</f>
        <v>5</v>
      </c>
      <c r="B8" s="133"/>
      <c r="C8" s="107">
        <f>IF(список!C6="","",список!C6)</f>
        <v>0</v>
      </c>
      <c r="D8" s="89"/>
      <c r="F8" s="86"/>
      <c r="G8" s="173"/>
      <c r="H8" s="149"/>
      <c r="I8" s="85"/>
      <c r="J8" s="85"/>
      <c r="K8" s="85"/>
      <c r="L8" s="107"/>
      <c r="M8" s="173"/>
      <c r="N8" s="116"/>
      <c r="O8" s="110"/>
      <c r="P8" s="86"/>
      <c r="Q8" s="179"/>
      <c r="R8" s="116"/>
      <c r="S8" s="86"/>
      <c r="T8" s="179"/>
      <c r="U8" s="116"/>
      <c r="V8" s="86"/>
      <c r="W8" s="179"/>
      <c r="X8" s="116"/>
    </row>
    <row r="9" spans="1:55">
      <c r="A9" s="95">
        <f>список!A7</f>
        <v>6</v>
      </c>
      <c r="B9" s="133"/>
      <c r="C9" s="107">
        <f>IF(список!C7="","",список!C7)</f>
        <v>0</v>
      </c>
      <c r="D9" s="89"/>
      <c r="F9" s="86"/>
      <c r="G9" s="173"/>
      <c r="H9" s="149"/>
      <c r="I9" s="85"/>
      <c r="J9" s="85"/>
      <c r="K9" s="85"/>
      <c r="L9" s="107"/>
      <c r="M9" s="173"/>
      <c r="N9" s="116"/>
      <c r="O9" s="110"/>
      <c r="P9" s="86"/>
      <c r="Q9" s="179"/>
      <c r="R9" s="116"/>
      <c r="S9" s="86"/>
      <c r="T9" s="179"/>
      <c r="U9" s="116"/>
      <c r="V9" s="86"/>
      <c r="W9" s="179"/>
      <c r="X9" s="116"/>
    </row>
    <row r="10" spans="1:55">
      <c r="A10" s="95">
        <f>список!A8</f>
        <v>7</v>
      </c>
      <c r="B10" s="133"/>
      <c r="C10" s="107">
        <f>IF(список!C8="","",список!C8)</f>
        <v>0</v>
      </c>
      <c r="D10" s="89"/>
      <c r="F10" s="86"/>
      <c r="G10" s="173"/>
      <c r="H10" s="149"/>
      <c r="I10" s="85"/>
      <c r="J10" s="85"/>
      <c r="K10" s="85"/>
      <c r="L10" s="107"/>
      <c r="M10" s="173"/>
      <c r="N10" s="116"/>
      <c r="O10" s="110"/>
      <c r="P10" s="86"/>
      <c r="Q10" s="179"/>
      <c r="R10" s="116"/>
      <c r="S10" s="86"/>
      <c r="T10" s="179"/>
      <c r="U10" s="116"/>
      <c r="V10" s="86"/>
      <c r="W10" s="179"/>
      <c r="X10" s="116"/>
    </row>
    <row r="11" spans="1:55">
      <c r="A11" s="95">
        <f>список!A9</f>
        <v>8</v>
      </c>
      <c r="B11" s="133"/>
      <c r="C11" s="107">
        <f>IF(список!C9="","",список!C9)</f>
        <v>0</v>
      </c>
      <c r="D11" s="89"/>
      <c r="F11" s="86"/>
      <c r="G11" s="173"/>
      <c r="H11" s="149"/>
      <c r="I11" s="85"/>
      <c r="J11" s="85"/>
      <c r="K11" s="85"/>
      <c r="L11" s="107"/>
      <c r="M11" s="173"/>
      <c r="N11" s="116"/>
      <c r="O11" s="110"/>
      <c r="P11" s="86"/>
      <c r="Q11" s="179"/>
      <c r="R11" s="116"/>
      <c r="S11" s="86"/>
      <c r="T11" s="179"/>
      <c r="U11" s="116"/>
      <c r="V11" s="86"/>
      <c r="W11" s="179"/>
      <c r="X11" s="116"/>
    </row>
    <row r="12" spans="1:55">
      <c r="A12" s="95">
        <f>список!A10</f>
        <v>9</v>
      </c>
      <c r="B12" s="133"/>
      <c r="C12" s="107">
        <f>IF(список!C10="","",список!C10)</f>
        <v>0</v>
      </c>
      <c r="D12" s="89"/>
      <c r="F12" s="86"/>
      <c r="G12" s="173"/>
      <c r="H12" s="149"/>
      <c r="I12" s="85"/>
      <c r="J12" s="85"/>
      <c r="K12" s="85"/>
      <c r="L12" s="107"/>
      <c r="M12" s="173"/>
      <c r="N12" s="116"/>
      <c r="O12" s="110"/>
      <c r="P12" s="86"/>
      <c r="Q12" s="179"/>
      <c r="R12" s="116"/>
      <c r="S12" s="86"/>
      <c r="T12" s="179"/>
      <c r="U12" s="116"/>
      <c r="V12" s="86"/>
      <c r="W12" s="179"/>
      <c r="X12" s="116"/>
    </row>
    <row r="13" spans="1:55">
      <c r="A13" s="95">
        <f>список!A11</f>
        <v>10</v>
      </c>
      <c r="B13" s="133"/>
      <c r="C13" s="107">
        <f>IF(список!C11="","",список!C11)</f>
        <v>0</v>
      </c>
      <c r="D13" s="89"/>
      <c r="F13" s="86"/>
      <c r="G13" s="173"/>
      <c r="H13" s="149"/>
      <c r="I13" s="85"/>
      <c r="J13" s="85"/>
      <c r="K13" s="85"/>
      <c r="L13" s="107"/>
      <c r="M13" s="173"/>
      <c r="N13" s="116"/>
      <c r="O13" s="110"/>
      <c r="P13" s="86"/>
      <c r="Q13" s="179"/>
      <c r="R13" s="116"/>
      <c r="S13" s="86"/>
      <c r="T13" s="179"/>
      <c r="U13" s="116"/>
      <c r="V13" s="86"/>
      <c r="W13" s="179"/>
      <c r="X13" s="116"/>
    </row>
    <row r="14" spans="1:55">
      <c r="A14" s="95">
        <f>список!A12</f>
        <v>11</v>
      </c>
      <c r="B14" s="133"/>
      <c r="C14" s="107">
        <f>IF(список!C12="","",список!C12)</f>
        <v>0</v>
      </c>
      <c r="D14" s="89"/>
      <c r="F14" s="86"/>
      <c r="G14" s="173"/>
      <c r="H14" s="149"/>
      <c r="I14" s="85"/>
      <c r="J14" s="85"/>
      <c r="K14" s="85"/>
      <c r="L14" s="107"/>
      <c r="M14" s="173"/>
      <c r="N14" s="116"/>
      <c r="O14" s="110"/>
      <c r="P14" s="86"/>
      <c r="Q14" s="179"/>
      <c r="R14" s="116"/>
      <c r="S14" s="86"/>
      <c r="T14" s="179"/>
      <c r="U14" s="116"/>
      <c r="V14" s="86"/>
      <c r="W14" s="179"/>
      <c r="X14" s="116"/>
    </row>
    <row r="15" spans="1:55">
      <c r="A15" s="95">
        <f>список!A13</f>
        <v>12</v>
      </c>
      <c r="B15" s="133"/>
      <c r="C15" s="107">
        <f>IF(список!C13="","",список!C13)</f>
        <v>0</v>
      </c>
      <c r="D15" s="89"/>
      <c r="F15" s="86"/>
      <c r="G15" s="173"/>
      <c r="H15" s="149"/>
      <c r="I15" s="85"/>
      <c r="J15" s="85"/>
      <c r="K15" s="85"/>
      <c r="L15" s="107"/>
      <c r="M15" s="173"/>
      <c r="N15" s="116"/>
      <c r="O15" s="110"/>
      <c r="P15" s="86"/>
      <c r="Q15" s="179"/>
      <c r="R15" s="116"/>
      <c r="S15" s="86"/>
      <c r="T15" s="179"/>
      <c r="U15" s="116"/>
      <c r="V15" s="86"/>
      <c r="W15" s="179"/>
      <c r="X15" s="116"/>
    </row>
    <row r="16" spans="1:55">
      <c r="A16" s="95">
        <f>список!A14</f>
        <v>13</v>
      </c>
      <c r="B16" s="133"/>
      <c r="C16" s="107">
        <f>IF(список!C14="","",список!C14)</f>
        <v>0</v>
      </c>
      <c r="D16" s="89"/>
      <c r="F16" s="86"/>
      <c r="G16" s="173"/>
      <c r="H16" s="149"/>
      <c r="I16" s="85"/>
      <c r="J16" s="85"/>
      <c r="K16" s="85"/>
      <c r="L16" s="107"/>
      <c r="M16" s="173"/>
      <c r="N16" s="116"/>
      <c r="O16" s="110"/>
      <c r="P16" s="86"/>
      <c r="Q16" s="179"/>
      <c r="R16" s="116"/>
      <c r="S16" s="86"/>
      <c r="T16" s="179"/>
      <c r="U16" s="116"/>
      <c r="V16" s="86"/>
      <c r="W16" s="179"/>
      <c r="X16" s="116"/>
    </row>
    <row r="17" spans="1:24">
      <c r="A17" s="95">
        <f>список!A15</f>
        <v>14</v>
      </c>
      <c r="B17" s="133"/>
      <c r="C17" s="107">
        <f>IF(список!C15="","",список!C15)</f>
        <v>0</v>
      </c>
      <c r="D17" s="89"/>
      <c r="F17" s="86"/>
      <c r="G17" s="173"/>
      <c r="H17" s="149"/>
      <c r="I17" s="85"/>
      <c r="J17" s="85"/>
      <c r="K17" s="85"/>
      <c r="L17" s="107"/>
      <c r="M17" s="173"/>
      <c r="N17" s="116"/>
      <c r="O17" s="110"/>
      <c r="P17" s="86"/>
      <c r="Q17" s="179"/>
      <c r="R17" s="116"/>
      <c r="S17" s="86"/>
      <c r="T17" s="179"/>
      <c r="U17" s="116"/>
      <c r="V17" s="86"/>
      <c r="W17" s="179"/>
      <c r="X17" s="116"/>
    </row>
    <row r="18" spans="1:24">
      <c r="A18" s="95">
        <f>список!A16</f>
        <v>15</v>
      </c>
      <c r="B18" s="133"/>
      <c r="C18" s="107">
        <f>IF(список!C16="","",список!C16)</f>
        <v>0</v>
      </c>
      <c r="D18" s="89"/>
      <c r="F18" s="86"/>
      <c r="G18" s="173"/>
      <c r="H18" s="149"/>
      <c r="I18" s="85"/>
      <c r="J18" s="85"/>
      <c r="K18" s="85"/>
      <c r="L18" s="107"/>
      <c r="M18" s="173"/>
      <c r="N18" s="116"/>
      <c r="O18" s="110"/>
      <c r="P18" s="86"/>
      <c r="Q18" s="179"/>
      <c r="R18" s="116"/>
      <c r="S18" s="86"/>
      <c r="T18" s="179"/>
      <c r="U18" s="116"/>
      <c r="V18" s="86"/>
      <c r="W18" s="179"/>
      <c r="X18" s="116"/>
    </row>
    <row r="19" spans="1:24">
      <c r="A19" s="95">
        <f>список!A17</f>
        <v>16</v>
      </c>
      <c r="B19" s="133"/>
      <c r="C19" s="107">
        <f>IF(список!C17="","",список!C17)</f>
        <v>0</v>
      </c>
      <c r="D19" s="89"/>
      <c r="F19" s="86"/>
      <c r="G19" s="173"/>
      <c r="H19" s="149"/>
      <c r="I19" s="85"/>
      <c r="J19" s="85"/>
      <c r="K19" s="85"/>
      <c r="L19" s="107"/>
      <c r="M19" s="173"/>
      <c r="N19" s="116"/>
      <c r="O19" s="110"/>
      <c r="P19" s="86"/>
      <c r="Q19" s="179"/>
      <c r="R19" s="116"/>
      <c r="S19" s="86"/>
      <c r="T19" s="179"/>
      <c r="U19" s="116"/>
      <c r="V19" s="86"/>
      <c r="W19" s="179"/>
      <c r="X19" s="116"/>
    </row>
    <row r="20" spans="1:24">
      <c r="A20" s="95">
        <f>список!A18</f>
        <v>17</v>
      </c>
      <c r="B20" s="133"/>
      <c r="C20" s="107">
        <f>IF(список!C18="","",список!C18)</f>
        <v>0</v>
      </c>
      <c r="D20" s="89"/>
      <c r="F20" s="86"/>
      <c r="G20" s="173"/>
      <c r="H20" s="149"/>
      <c r="I20" s="85"/>
      <c r="J20" s="85"/>
      <c r="K20" s="85"/>
      <c r="L20" s="107"/>
      <c r="M20" s="173"/>
      <c r="N20" s="116"/>
      <c r="O20" s="110"/>
      <c r="P20" s="86"/>
      <c r="Q20" s="179"/>
      <c r="R20" s="116"/>
      <c r="S20" s="86"/>
      <c r="T20" s="179"/>
      <c r="U20" s="116"/>
      <c r="V20" s="86"/>
      <c r="W20" s="179"/>
      <c r="X20" s="116"/>
    </row>
    <row r="21" spans="1:24">
      <c r="A21" s="95">
        <f>список!A19</f>
        <v>18</v>
      </c>
      <c r="B21" s="133"/>
      <c r="C21" s="107">
        <f>IF(список!C19="","",список!C19)</f>
        <v>0</v>
      </c>
      <c r="D21" s="89"/>
      <c r="F21" s="86"/>
      <c r="G21" s="173"/>
      <c r="H21" s="149"/>
      <c r="I21" s="85"/>
      <c r="J21" s="85"/>
      <c r="K21" s="85"/>
      <c r="L21" s="107"/>
      <c r="M21" s="173"/>
      <c r="N21" s="116"/>
      <c r="O21" s="110"/>
      <c r="P21" s="86"/>
      <c r="Q21" s="179"/>
      <c r="R21" s="116"/>
      <c r="S21" s="86"/>
      <c r="T21" s="179"/>
      <c r="U21" s="116"/>
      <c r="V21" s="86"/>
      <c r="W21" s="179"/>
      <c r="X21" s="116"/>
    </row>
    <row r="22" spans="1:24">
      <c r="A22" s="95">
        <f>список!A20</f>
        <v>19</v>
      </c>
      <c r="B22" s="133"/>
      <c r="C22" s="107">
        <f>IF(список!C20="","",список!C20)</f>
        <v>0</v>
      </c>
      <c r="D22" s="89"/>
      <c r="F22" s="86"/>
      <c r="G22" s="173"/>
      <c r="H22" s="149"/>
      <c r="I22" s="85"/>
      <c r="J22" s="85"/>
      <c r="K22" s="85"/>
      <c r="L22" s="107"/>
      <c r="M22" s="173"/>
      <c r="N22" s="116"/>
      <c r="O22" s="110"/>
      <c r="P22" s="86"/>
      <c r="Q22" s="179"/>
      <c r="R22" s="116"/>
      <c r="S22" s="86"/>
      <c r="T22" s="179"/>
      <c r="U22" s="116"/>
      <c r="V22" s="86"/>
      <c r="W22" s="179"/>
      <c r="X22" s="116"/>
    </row>
    <row r="23" spans="1:24">
      <c r="A23" s="95">
        <f>список!A21</f>
        <v>20</v>
      </c>
      <c r="B23" s="133"/>
      <c r="C23" s="107">
        <f>IF(список!C21="","",список!C21)</f>
        <v>0</v>
      </c>
      <c r="D23" s="89"/>
      <c r="F23" s="86"/>
      <c r="G23" s="173"/>
      <c r="H23" s="149"/>
      <c r="I23" s="85"/>
      <c r="J23" s="85"/>
      <c r="K23" s="85"/>
      <c r="L23" s="107"/>
      <c r="M23" s="173"/>
      <c r="N23" s="116"/>
      <c r="O23" s="110"/>
      <c r="P23" s="86"/>
      <c r="Q23" s="179"/>
      <c r="R23" s="116"/>
      <c r="S23" s="86"/>
      <c r="T23" s="179"/>
      <c r="U23" s="116"/>
      <c r="V23" s="86"/>
      <c r="W23" s="179"/>
      <c r="X23" s="116"/>
    </row>
    <row r="24" spans="1:24">
      <c r="A24" s="95">
        <f>список!A22</f>
        <v>21</v>
      </c>
      <c r="B24" s="133"/>
      <c r="C24" s="107">
        <f>IF(список!C22="","",список!C22)</f>
        <v>0</v>
      </c>
      <c r="D24" s="89"/>
      <c r="F24" s="86"/>
      <c r="G24" s="173"/>
      <c r="H24" s="149"/>
      <c r="I24" s="85"/>
      <c r="J24" s="85"/>
      <c r="K24" s="85"/>
      <c r="L24" s="107"/>
      <c r="M24" s="173"/>
      <c r="N24" s="116"/>
      <c r="O24" s="110"/>
      <c r="P24" s="86"/>
      <c r="Q24" s="179"/>
      <c r="R24" s="116"/>
      <c r="S24" s="86"/>
      <c r="T24" s="179"/>
      <c r="U24" s="116"/>
      <c r="V24" s="86"/>
      <c r="W24" s="179"/>
      <c r="X24" s="116"/>
    </row>
    <row r="25" spans="1:24">
      <c r="A25" s="95">
        <f>список!A23</f>
        <v>22</v>
      </c>
      <c r="B25" s="133"/>
      <c r="C25" s="107">
        <f>IF(список!C23="","",список!C23)</f>
        <v>0</v>
      </c>
      <c r="D25" s="89"/>
      <c r="F25" s="86"/>
      <c r="G25" s="173"/>
      <c r="H25" s="149"/>
      <c r="I25" s="85"/>
      <c r="J25" s="85"/>
      <c r="K25" s="85"/>
      <c r="L25" s="107"/>
      <c r="M25" s="173"/>
      <c r="N25" s="116"/>
      <c r="O25" s="110"/>
      <c r="P25" s="86"/>
      <c r="Q25" s="179"/>
      <c r="R25" s="116"/>
      <c r="S25" s="86"/>
      <c r="T25" s="179"/>
      <c r="U25" s="116"/>
      <c r="V25" s="86"/>
      <c r="W25" s="179"/>
      <c r="X25" s="116"/>
    </row>
    <row r="26" spans="1:24">
      <c r="A26" s="95">
        <f>список!A24</f>
        <v>23</v>
      </c>
      <c r="B26" s="133"/>
      <c r="C26" s="107">
        <f>IF(список!C24="","",список!C24)</f>
        <v>0</v>
      </c>
      <c r="D26" s="89"/>
      <c r="F26" s="86"/>
      <c r="G26" s="173"/>
      <c r="H26" s="149"/>
      <c r="I26" s="85"/>
      <c r="J26" s="85"/>
      <c r="K26" s="85"/>
      <c r="L26" s="107"/>
      <c r="M26" s="173"/>
      <c r="N26" s="116"/>
      <c r="O26" s="110"/>
      <c r="P26" s="86"/>
      <c r="Q26" s="179"/>
      <c r="R26" s="116"/>
      <c r="S26" s="86"/>
      <c r="T26" s="179"/>
      <c r="U26" s="116"/>
      <c r="V26" s="86"/>
      <c r="W26" s="179"/>
      <c r="X26" s="116"/>
    </row>
    <row r="27" spans="1:24">
      <c r="A27" s="95">
        <f>список!A25</f>
        <v>24</v>
      </c>
      <c r="B27" s="133"/>
      <c r="C27" s="107">
        <f>IF(список!C25="","",список!C25)</f>
        <v>0</v>
      </c>
      <c r="D27" s="89"/>
      <c r="F27" s="86"/>
      <c r="G27" s="173"/>
      <c r="H27" s="149"/>
      <c r="I27" s="85"/>
      <c r="J27" s="85"/>
      <c r="K27" s="85"/>
      <c r="L27" s="107"/>
      <c r="M27" s="173"/>
      <c r="N27" s="116"/>
      <c r="O27" s="110"/>
      <c r="P27" s="86"/>
      <c r="Q27" s="179"/>
      <c r="R27" s="116"/>
      <c r="S27" s="86"/>
      <c r="T27" s="179"/>
      <c r="U27" s="116"/>
      <c r="V27" s="86"/>
      <c r="W27" s="179"/>
      <c r="X27" s="116"/>
    </row>
    <row r="28" spans="1:24">
      <c r="A28" s="95">
        <f>список!A26</f>
        <v>25</v>
      </c>
      <c r="B28" s="133"/>
      <c r="C28" s="107">
        <f>IF(список!C26="","",список!C26)</f>
        <v>0</v>
      </c>
      <c r="D28" s="89"/>
      <c r="F28" s="86"/>
      <c r="G28" s="173"/>
      <c r="H28" s="149"/>
      <c r="I28" s="85"/>
      <c r="J28" s="85"/>
      <c r="K28" s="85"/>
      <c r="L28" s="107"/>
      <c r="M28" s="173"/>
      <c r="N28" s="116"/>
      <c r="O28" s="110"/>
      <c r="P28" s="86"/>
      <c r="Q28" s="179"/>
      <c r="R28" s="116"/>
      <c r="S28" s="86"/>
      <c r="T28" s="179"/>
      <c r="U28" s="116"/>
      <c r="V28" s="86"/>
      <c r="W28" s="179"/>
      <c r="X28" s="116"/>
    </row>
    <row r="29" spans="1:24">
      <c r="A29" s="95">
        <f>список!A27</f>
        <v>26</v>
      </c>
      <c r="B29" s="133"/>
      <c r="C29" s="107">
        <f>IF(список!C27="","",список!C27)</f>
        <v>0</v>
      </c>
      <c r="D29" s="89"/>
      <c r="F29" s="86"/>
      <c r="G29" s="173"/>
      <c r="H29" s="149"/>
      <c r="I29" s="85"/>
      <c r="J29" s="85"/>
      <c r="K29" s="85"/>
      <c r="L29" s="107"/>
      <c r="M29" s="173"/>
      <c r="N29" s="116"/>
      <c r="O29" s="110"/>
      <c r="P29" s="86"/>
      <c r="Q29" s="179"/>
      <c r="R29" s="116"/>
      <c r="S29" s="86"/>
      <c r="T29" s="179"/>
      <c r="U29" s="116"/>
      <c r="V29" s="86"/>
      <c r="W29" s="179"/>
      <c r="X29" s="116"/>
    </row>
    <row r="30" spans="1:24">
      <c r="A30" s="95">
        <f>список!A28</f>
        <v>27</v>
      </c>
      <c r="B30" s="133"/>
      <c r="C30" s="107">
        <f>IF(список!C28="","",список!C28)</f>
        <v>0</v>
      </c>
      <c r="D30" s="89"/>
      <c r="F30" s="86"/>
      <c r="G30" s="173"/>
      <c r="H30" s="149"/>
      <c r="I30" s="85"/>
      <c r="J30" s="85"/>
      <c r="K30" s="85"/>
      <c r="L30" s="107"/>
      <c r="M30" s="173"/>
      <c r="N30" s="116"/>
      <c r="O30" s="110"/>
      <c r="P30" s="86"/>
      <c r="Q30" s="179"/>
      <c r="R30" s="116"/>
      <c r="S30" s="86"/>
      <c r="T30" s="179"/>
      <c r="U30" s="116"/>
      <c r="V30" s="86"/>
      <c r="W30" s="179"/>
      <c r="X30" s="116"/>
    </row>
    <row r="31" spans="1:24">
      <c r="A31" s="95">
        <f>список!A29</f>
        <v>28</v>
      </c>
      <c r="B31" s="133"/>
      <c r="C31" s="107">
        <f>IF(список!C29="","",список!C29)</f>
        <v>0</v>
      </c>
      <c r="D31" s="89"/>
      <c r="F31" s="86"/>
      <c r="G31" s="173"/>
      <c r="H31" s="149"/>
      <c r="I31" s="85"/>
      <c r="J31" s="85"/>
      <c r="K31" s="85"/>
      <c r="L31" s="107"/>
      <c r="M31" s="173"/>
      <c r="N31" s="116"/>
      <c r="O31" s="110"/>
      <c r="P31" s="86"/>
      <c r="Q31" s="179"/>
      <c r="R31" s="116"/>
      <c r="S31" s="86"/>
      <c r="T31" s="179"/>
      <c r="U31" s="116"/>
      <c r="V31" s="86"/>
      <c r="W31" s="179"/>
      <c r="X31" s="116"/>
    </row>
    <row r="32" spans="1:24">
      <c r="A32" s="95">
        <f>список!A30</f>
        <v>29</v>
      </c>
      <c r="B32" s="133"/>
      <c r="C32" s="107">
        <f>IF(список!C30="","",список!C30)</f>
        <v>0</v>
      </c>
      <c r="D32" s="89"/>
      <c r="F32" s="86"/>
      <c r="G32" s="173"/>
      <c r="H32" s="149"/>
      <c r="I32" s="85"/>
      <c r="J32" s="85"/>
      <c r="K32" s="85"/>
      <c r="L32" s="107"/>
      <c r="M32" s="173"/>
      <c r="N32" s="116"/>
      <c r="O32" s="110"/>
      <c r="P32" s="86"/>
      <c r="Q32" s="179"/>
      <c r="R32" s="116"/>
      <c r="S32" s="86"/>
      <c r="T32" s="179"/>
      <c r="U32" s="116"/>
      <c r="V32" s="86"/>
      <c r="W32" s="179"/>
      <c r="X32" s="116"/>
    </row>
    <row r="33" spans="1:24">
      <c r="A33" s="95">
        <f>список!A31</f>
        <v>30</v>
      </c>
      <c r="B33" s="133"/>
      <c r="C33" s="107">
        <f>IF(список!C31="","",список!C31)</f>
        <v>0</v>
      </c>
      <c r="D33" s="89"/>
      <c r="F33" s="86"/>
      <c r="G33" s="173"/>
      <c r="H33" s="149"/>
      <c r="I33" s="85"/>
      <c r="J33" s="85"/>
      <c r="K33" s="85"/>
      <c r="L33" s="107"/>
      <c r="M33" s="173"/>
      <c r="N33" s="116"/>
      <c r="O33" s="110"/>
      <c r="P33" s="86"/>
      <c r="Q33" s="179"/>
      <c r="R33" s="116"/>
      <c r="S33" s="86"/>
      <c r="T33" s="179"/>
      <c r="U33" s="116"/>
      <c r="V33" s="86"/>
      <c r="W33" s="179"/>
      <c r="X33" s="116"/>
    </row>
    <row r="34" spans="1:24">
      <c r="A34" s="95" t="e">
        <f>список!#REF!</f>
        <v>#REF!</v>
      </c>
      <c r="B34" s="133" t="e">
        <f>IF(список!#REF!="","",список!#REF!)</f>
        <v>#REF!</v>
      </c>
      <c r="C34" s="107" t="e">
        <f>IF(список!#REF!="","",список!#REF!)</f>
        <v>#REF!</v>
      </c>
      <c r="D34" s="89" t="str">
        <f>'Социально-коммуникативное разви'!AE35</f>
        <v/>
      </c>
      <c r="E34" s="82" t="str">
        <f>'Социально-коммуникативное разви'!AM35</f>
        <v/>
      </c>
      <c r="F34" s="86" t="str">
        <f>'Социально-коммуникативное разви'!BD35</f>
        <v/>
      </c>
      <c r="G34" s="173"/>
      <c r="H34" s="149" t="str">
        <f>'Познавательное развитие'!F35</f>
        <v/>
      </c>
      <c r="I34" s="85" t="str">
        <f>'Познавательное развитие'!L35</f>
        <v/>
      </c>
      <c r="J34" s="85" t="str">
        <f>'Познавательное развитие'!S35</f>
        <v/>
      </c>
      <c r="K34" s="85" t="str">
        <f>'Познавательное развитие'!AA35</f>
        <v/>
      </c>
      <c r="L34" s="107" t="str">
        <f>'Познавательное развитие'!AN35</f>
        <v/>
      </c>
      <c r="M34" s="173"/>
      <c r="N34" s="116" t="str">
        <f>'Художественно-эстетическое разв'!Q35</f>
        <v/>
      </c>
      <c r="O34" s="110" t="str">
        <f>'Художественно-эстетическое разв'!AB35</f>
        <v/>
      </c>
      <c r="P34" s="86" t="str">
        <f>'Художественно-эстетическое разв'!AB35</f>
        <v/>
      </c>
      <c r="Q34" s="179"/>
      <c r="R34" s="116" t="str">
        <f>'Речевое развитие'!P34</f>
        <v/>
      </c>
      <c r="S34" s="86" t="str">
        <f>'Речевое развитие'!W34</f>
        <v/>
      </c>
      <c r="T34" s="179"/>
      <c r="U34" s="116" t="str">
        <f>'Физическое развитие'!S34</f>
        <v/>
      </c>
      <c r="V34" s="86" t="str">
        <f>'Физическое развитие'!Y34</f>
        <v/>
      </c>
      <c r="W34" s="179"/>
      <c r="X34" s="116"/>
    </row>
    <row r="35" spans="1:24">
      <c r="A35" s="95" t="e">
        <f>список!#REF!</f>
        <v>#REF!</v>
      </c>
      <c r="B35" s="133" t="e">
        <f>IF(список!#REF!="","",список!#REF!)</f>
        <v>#REF!</v>
      </c>
      <c r="C35" s="107" t="e">
        <f>IF(список!#REF!="","",список!#REF!)</f>
        <v>#REF!</v>
      </c>
      <c r="D35" s="89" t="str">
        <f>'Социально-коммуникативное разви'!AE36</f>
        <v/>
      </c>
      <c r="E35" s="82" t="str">
        <f>'Социально-коммуникативное разви'!AM36</f>
        <v/>
      </c>
      <c r="F35" s="86" t="str">
        <f>'Социально-коммуникативное разви'!BD36</f>
        <v/>
      </c>
      <c r="G35" s="173"/>
      <c r="H35" s="149" t="str">
        <f>'Познавательное развитие'!F36</f>
        <v/>
      </c>
      <c r="I35" s="85" t="str">
        <f>'Познавательное развитие'!L36</f>
        <v/>
      </c>
      <c r="J35" s="85" t="str">
        <f>'Познавательное развитие'!S36</f>
        <v/>
      </c>
      <c r="K35" s="85" t="str">
        <f>'Познавательное развитие'!AA36</f>
        <v/>
      </c>
      <c r="L35" s="107" t="str">
        <f>'Познавательное развитие'!AN36</f>
        <v/>
      </c>
      <c r="M35" s="173"/>
      <c r="N35" s="116" t="str">
        <f>'Художественно-эстетическое разв'!Q36</f>
        <v/>
      </c>
      <c r="O35" s="110" t="str">
        <f>'Художественно-эстетическое разв'!AB36</f>
        <v/>
      </c>
      <c r="P35" s="86" t="str">
        <f>'Художественно-эстетическое разв'!AB36</f>
        <v/>
      </c>
      <c r="Q35" s="179"/>
      <c r="R35" s="116" t="str">
        <f>'Речевое развитие'!P35</f>
        <v/>
      </c>
      <c r="S35" s="86" t="str">
        <f>'Речевое развитие'!W35</f>
        <v/>
      </c>
      <c r="T35" s="179"/>
      <c r="U35" s="116" t="str">
        <f>'Физическое развитие'!S35</f>
        <v/>
      </c>
      <c r="V35" s="86" t="str">
        <f>'Физическое развитие'!Y35</f>
        <v/>
      </c>
      <c r="W35" s="179"/>
      <c r="X35" s="116"/>
    </row>
    <row r="36" spans="1:24">
      <c r="A36" s="95" t="e">
        <f>список!#REF!</f>
        <v>#REF!</v>
      </c>
      <c r="B36" s="133" t="e">
        <f>IF(список!#REF!="","",список!#REF!)</f>
        <v>#REF!</v>
      </c>
      <c r="C36" s="107" t="e">
        <f>IF(список!#REF!="","",список!#REF!)</f>
        <v>#REF!</v>
      </c>
      <c r="D36" s="89" t="str">
        <f>'Социально-коммуникативное разви'!AE37</f>
        <v/>
      </c>
      <c r="E36" s="82" t="str">
        <f>'Социально-коммуникативное разви'!AM37</f>
        <v/>
      </c>
      <c r="F36" s="86" t="str">
        <f>'Социально-коммуникативное разви'!BD37</f>
        <v/>
      </c>
      <c r="G36" s="179"/>
      <c r="H36" s="149" t="str">
        <f>'Познавательное развитие'!F37</f>
        <v/>
      </c>
      <c r="I36" s="85" t="str">
        <f>'Познавательное развитие'!L37</f>
        <v/>
      </c>
      <c r="J36" s="85" t="str">
        <f>'Познавательное развитие'!S37</f>
        <v/>
      </c>
      <c r="K36" s="85" t="str">
        <f>'Познавательное развитие'!AA37</f>
        <v/>
      </c>
      <c r="L36" s="107" t="str">
        <f>'Познавательное развитие'!AN37</f>
        <v/>
      </c>
      <c r="M36" s="173"/>
      <c r="N36" s="116" t="str">
        <f>'Художественно-эстетическое разв'!Q37</f>
        <v/>
      </c>
      <c r="O36" s="110" t="str">
        <f>'Художественно-эстетическое разв'!AB37</f>
        <v/>
      </c>
      <c r="P36" s="86" t="str">
        <f>'Художественно-эстетическое разв'!AB37</f>
        <v/>
      </c>
      <c r="Q36" s="179"/>
      <c r="R36" s="116" t="str">
        <f>'Речевое развитие'!P36</f>
        <v/>
      </c>
      <c r="S36" s="86" t="str">
        <f>'Речевое развитие'!W36</f>
        <v/>
      </c>
      <c r="T36" s="179"/>
      <c r="U36" s="116" t="str">
        <f>'Физическое развитие'!S36</f>
        <v/>
      </c>
      <c r="V36" s="86" t="str">
        <f>'Физическое развитие'!Y36</f>
        <v/>
      </c>
      <c r="W36" s="179"/>
      <c r="X36" s="116"/>
    </row>
    <row r="37" spans="1:24">
      <c r="A37" s="95" t="e">
        <f>список!#REF!</f>
        <v>#REF!</v>
      </c>
      <c r="B37" s="133" t="e">
        <f>IF(список!#REF!="","",список!#REF!)</f>
        <v>#REF!</v>
      </c>
      <c r="C37" s="107" t="e">
        <f>IF(список!#REF!="","",список!#REF!)</f>
        <v>#REF!</v>
      </c>
      <c r="D37" s="89" t="str">
        <f>'Социально-коммуникативное разви'!AE38</f>
        <v/>
      </c>
      <c r="E37" s="82" t="str">
        <f>'Социально-коммуникативное разви'!AM38</f>
        <v/>
      </c>
      <c r="F37" s="86" t="str">
        <f>'Социально-коммуникативное разви'!BD38</f>
        <v/>
      </c>
      <c r="G37" s="179"/>
      <c r="H37" s="149" t="str">
        <f>'Познавательное развитие'!F38</f>
        <v/>
      </c>
      <c r="I37" s="85" t="str">
        <f>'Познавательное развитие'!L38</f>
        <v/>
      </c>
      <c r="J37" s="85" t="str">
        <f>'Познавательное развитие'!S38</f>
        <v/>
      </c>
      <c r="K37" s="85" t="str">
        <f>'Познавательное развитие'!AA38</f>
        <v/>
      </c>
      <c r="L37" s="107" t="str">
        <f>'Познавательное развитие'!AN38</f>
        <v/>
      </c>
      <c r="M37" s="173"/>
      <c r="N37" s="116" t="str">
        <f>'Художественно-эстетическое разв'!Q38</f>
        <v/>
      </c>
      <c r="O37" s="110" t="str">
        <f>'Художественно-эстетическое разв'!AB38</f>
        <v/>
      </c>
      <c r="P37" s="86" t="str">
        <f>'Художественно-эстетическое разв'!AB38</f>
        <v/>
      </c>
      <c r="Q37" s="179"/>
      <c r="R37" s="116" t="str">
        <f>'Речевое развитие'!P37</f>
        <v/>
      </c>
      <c r="S37" s="86" t="str">
        <f>'Речевое развитие'!W37</f>
        <v/>
      </c>
      <c r="T37" s="179"/>
      <c r="U37" s="116" t="str">
        <f>'Физическое развитие'!S37</f>
        <v/>
      </c>
      <c r="V37" s="86" t="str">
        <f>'Физическое развитие'!Y37</f>
        <v/>
      </c>
      <c r="W37" s="179"/>
      <c r="X37" s="116"/>
    </row>
    <row r="38" spans="1:24">
      <c r="A38" s="95" t="e">
        <f>список!#REF!</f>
        <v>#REF!</v>
      </c>
      <c r="B38" s="133" t="e">
        <f>IF(список!#REF!="","",список!#REF!)</f>
        <v>#REF!</v>
      </c>
      <c r="C38" s="107" t="e">
        <f>IF(список!#REF!="","",список!#REF!)</f>
        <v>#REF!</v>
      </c>
      <c r="D38" s="89" t="str">
        <f>'Социально-коммуникативное разви'!AE39</f>
        <v/>
      </c>
      <c r="E38" s="82" t="str">
        <f>'Социально-коммуникативное разви'!AM39</f>
        <v/>
      </c>
      <c r="F38" s="86" t="str">
        <f>'Социально-коммуникативное разви'!BD39</f>
        <v/>
      </c>
      <c r="G38" s="179"/>
      <c r="H38" s="149" t="str">
        <f>'Познавательное развитие'!F39</f>
        <v/>
      </c>
      <c r="I38" s="85" t="str">
        <f>'Познавательное развитие'!L39</f>
        <v/>
      </c>
      <c r="J38" s="85" t="str">
        <f>'Познавательное развитие'!S39</f>
        <v/>
      </c>
      <c r="K38" s="85" t="str">
        <f>'Познавательное развитие'!AA39</f>
        <v/>
      </c>
      <c r="L38" s="107" t="str">
        <f>'Познавательное развитие'!AN39</f>
        <v/>
      </c>
      <c r="M38" s="173"/>
      <c r="N38" s="116" t="str">
        <f>'Художественно-эстетическое разв'!Q39</f>
        <v/>
      </c>
      <c r="O38" s="110" t="str">
        <f>'Художественно-эстетическое разв'!AB39</f>
        <v/>
      </c>
      <c r="P38" s="86" t="str">
        <f>'Художественно-эстетическое разв'!AB39</f>
        <v/>
      </c>
      <c r="Q38" s="179"/>
      <c r="R38" s="116" t="str">
        <f>'Речевое развитие'!P38</f>
        <v/>
      </c>
      <c r="S38" s="86" t="str">
        <f>'Речевое развитие'!W38</f>
        <v/>
      </c>
      <c r="T38" s="179"/>
      <c r="U38" s="116" t="str">
        <f>'Физическое развитие'!S38</f>
        <v/>
      </c>
      <c r="V38" s="86" t="str">
        <f>'Физическое развитие'!Y38</f>
        <v/>
      </c>
      <c r="W38" s="179"/>
      <c r="X38" s="116"/>
    </row>
    <row r="39" spans="1:24" ht="29.25">
      <c r="A39" s="95"/>
      <c r="B39" s="197" t="s">
        <v>315</v>
      </c>
      <c r="C39" s="203">
        <v>30</v>
      </c>
      <c r="D39" s="89"/>
      <c r="F39" s="86"/>
      <c r="G39" s="179"/>
      <c r="H39" s="149"/>
      <c r="I39" s="85"/>
      <c r="J39" s="85"/>
      <c r="K39" s="85"/>
      <c r="L39" s="107"/>
      <c r="M39" s="173"/>
      <c r="N39" s="116"/>
      <c r="O39" s="110"/>
      <c r="P39" s="86"/>
      <c r="Q39" s="179"/>
      <c r="R39" s="116"/>
      <c r="S39" s="86"/>
      <c r="T39" s="179"/>
      <c r="U39" s="116"/>
      <c r="V39" s="86"/>
      <c r="W39" s="179"/>
      <c r="X39" s="116"/>
    </row>
    <row r="40" spans="1:24">
      <c r="A40" s="95"/>
      <c r="C40" s="86" t="s">
        <v>278</v>
      </c>
      <c r="D40" s="89">
        <f>COUNTIF(D$4:D$38,$C$40)</f>
        <v>0</v>
      </c>
      <c r="E40" s="89">
        <f t="shared" ref="E40:F40" si="0">COUNTIF(E$4:E$38,$C$40)</f>
        <v>0</v>
      </c>
      <c r="F40" s="89">
        <f t="shared" si="0"/>
        <v>0</v>
      </c>
      <c r="G40" s="188">
        <f>AVERAGE(D40:F40)</f>
        <v>0</v>
      </c>
      <c r="H40" s="149">
        <f>COUNTIF(H$4:H$38,$C$40)</f>
        <v>0</v>
      </c>
      <c r="I40" s="149">
        <f t="shared" ref="I40:L40" si="1">COUNTIF(I$4:I$38,$C$40)</f>
        <v>0</v>
      </c>
      <c r="J40" s="149">
        <f t="shared" si="1"/>
        <v>0</v>
      </c>
      <c r="K40" s="149">
        <f t="shared" si="1"/>
        <v>0</v>
      </c>
      <c r="L40" s="149">
        <f t="shared" si="1"/>
        <v>0</v>
      </c>
      <c r="M40" s="175">
        <f>AVERAGE(H40:L40)</f>
        <v>0</v>
      </c>
      <c r="N40" s="116">
        <f>COUNTIF(N$4:N$38,$C$40)</f>
        <v>0</v>
      </c>
      <c r="O40" s="116">
        <f t="shared" ref="O40:P40" si="2">COUNTIF(O$4:O$38,$C$40)</f>
        <v>0</v>
      </c>
      <c r="P40" s="116">
        <f t="shared" si="2"/>
        <v>0</v>
      </c>
      <c r="Q40" s="188">
        <f>AVERAGE(N40:P40)</f>
        <v>0</v>
      </c>
      <c r="R40" s="116">
        <f>COUNTIF(R$4:R$38,$C$40)</f>
        <v>0</v>
      </c>
      <c r="S40" s="116">
        <f>COUNTIF(S$4:S$38,$C$40)</f>
        <v>0</v>
      </c>
      <c r="T40" s="182">
        <f>AVERAGE(R40:S40)</f>
        <v>0</v>
      </c>
      <c r="U40" s="116">
        <f>COUNTIF(U$4:U$38,$C$40)</f>
        <v>0</v>
      </c>
      <c r="V40" s="116">
        <f>COUNTIF(V$4:V$38,$C$40)</f>
        <v>0</v>
      </c>
      <c r="W40" s="188">
        <f>AVERAGE(U40:V40)</f>
        <v>0</v>
      </c>
      <c r="X40" s="116"/>
    </row>
    <row r="41" spans="1:24">
      <c r="A41" s="95"/>
      <c r="C41" s="82" t="s">
        <v>279</v>
      </c>
      <c r="D41" s="82">
        <f>COUNTIF(D$4:D$38,$C$41)</f>
        <v>0</v>
      </c>
      <c r="E41" s="82">
        <f t="shared" ref="E41:F41" si="3">COUNTIF(E$4:E$38,$C$41)</f>
        <v>0</v>
      </c>
      <c r="F41" s="82">
        <f t="shared" si="3"/>
        <v>0</v>
      </c>
      <c r="G41" s="188">
        <f t="shared" ref="G41:G42" si="4">AVERAGE(D41:F41)</f>
        <v>0</v>
      </c>
      <c r="H41" s="149">
        <f>COUNTIF(H$4:H$38,$C$41)</f>
        <v>0</v>
      </c>
      <c r="I41" s="149">
        <f t="shared" ref="I41:L41" si="5">COUNTIF(I$4:I$38,$C$41)</f>
        <v>0</v>
      </c>
      <c r="J41" s="149">
        <f t="shared" si="5"/>
        <v>0</v>
      </c>
      <c r="K41" s="149">
        <f t="shared" si="5"/>
        <v>0</v>
      </c>
      <c r="L41" s="149">
        <f t="shared" si="5"/>
        <v>0</v>
      </c>
      <c r="M41" s="186">
        <f t="shared" ref="M41:M42" si="6">AVERAGE(H41:L41)</f>
        <v>0</v>
      </c>
      <c r="N41" s="149">
        <f>COUNTIF(N$4:N$38,$C$41)</f>
        <v>0</v>
      </c>
      <c r="O41" s="149">
        <f t="shared" ref="O41:P41" si="7">COUNTIF(O$4:O$38,$C$41)</f>
        <v>0</v>
      </c>
      <c r="P41" s="149">
        <f t="shared" si="7"/>
        <v>0</v>
      </c>
      <c r="Q41" s="186">
        <f t="shared" ref="Q41:Q42" si="8">AVERAGE(N41:P41)</f>
        <v>0</v>
      </c>
      <c r="R41" s="116">
        <f>COUNTIF(R$4:R$38,$C$41)</f>
        <v>0</v>
      </c>
      <c r="S41" s="116">
        <f>COUNTIF(S$4:S$38,$C$41)</f>
        <v>0</v>
      </c>
      <c r="T41" s="182">
        <f t="shared" ref="T41:T42" si="9">AVERAGE(R41:S41)</f>
        <v>0</v>
      </c>
      <c r="U41" s="116">
        <f>COUNTIF(U$4:U$38,$C$41)</f>
        <v>0</v>
      </c>
      <c r="V41" s="116">
        <f>COUNTIF(V$4:V$38,$C$41)</f>
        <v>0</v>
      </c>
      <c r="W41" s="188">
        <f t="shared" ref="W41:W42" si="10">AVERAGE(U41:V41)</f>
        <v>0</v>
      </c>
      <c r="X41" s="116"/>
    </row>
    <row r="42" spans="1:24" ht="15.75" thickBot="1">
      <c r="C42" s="82" t="s">
        <v>280</v>
      </c>
      <c r="D42" s="82">
        <f>COUNTIF(D$4:D$38,$C$42)</f>
        <v>0</v>
      </c>
      <c r="E42" s="82">
        <f t="shared" ref="E42:F42" si="11">COUNTIF(E$4:E$38,$C$42)</f>
        <v>0</v>
      </c>
      <c r="F42" s="82">
        <f t="shared" si="11"/>
        <v>0</v>
      </c>
      <c r="G42" s="187">
        <f t="shared" si="4"/>
        <v>0</v>
      </c>
      <c r="H42" s="187">
        <f t="shared" ref="H42" si="12">AVERAGE(E42:G42)</f>
        <v>0</v>
      </c>
      <c r="I42" s="187">
        <f t="shared" ref="I42" si="13">AVERAGE(F42:H42)</f>
        <v>0</v>
      </c>
      <c r="J42" s="187">
        <f t="shared" ref="J42" si="14">AVERAGE(G42:I42)</f>
        <v>0</v>
      </c>
      <c r="K42" s="187">
        <f t="shared" ref="K42" si="15">AVERAGE(H42:J42)</f>
        <v>0</v>
      </c>
      <c r="L42" s="187">
        <f t="shared" ref="L42" si="16">AVERAGE(I42:K42)</f>
        <v>0</v>
      </c>
      <c r="M42" s="176">
        <f t="shared" si="6"/>
        <v>0</v>
      </c>
      <c r="N42" s="116">
        <f>COUNTIF(N$4:N$38,$C$42)</f>
        <v>0</v>
      </c>
      <c r="O42" s="116">
        <f t="shared" ref="O42:P42" si="17">COUNTIF(O$4:O$38,$C$42)</f>
        <v>0</v>
      </c>
      <c r="P42" s="116">
        <f t="shared" si="17"/>
        <v>0</v>
      </c>
      <c r="Q42" s="189">
        <f t="shared" si="8"/>
        <v>0</v>
      </c>
      <c r="R42" s="116">
        <f>COUNTIF(R$4:R$38,$C$42)</f>
        <v>0</v>
      </c>
      <c r="S42" s="116">
        <f>COUNTIF(S$4:S$38,$C$42)</f>
        <v>0</v>
      </c>
      <c r="T42" s="176">
        <f t="shared" si="9"/>
        <v>0</v>
      </c>
      <c r="U42" s="116">
        <f>COUNTIF(U$4:U$38,$C$42)</f>
        <v>0</v>
      </c>
      <c r="V42" s="116">
        <f>COUNTIF(V$4:V$38,$C$42)</f>
        <v>0</v>
      </c>
      <c r="W42" s="189">
        <f t="shared" si="10"/>
        <v>0</v>
      </c>
      <c r="X42" s="116"/>
    </row>
    <row r="43" spans="1:24" s="156" customFormat="1">
      <c r="F43" s="200"/>
      <c r="G43" s="198"/>
      <c r="H43" s="155"/>
      <c r="L43" s="200"/>
      <c r="M43" s="199"/>
      <c r="N43" s="155"/>
      <c r="P43" s="200"/>
      <c r="Q43" s="198"/>
      <c r="R43" s="155"/>
      <c r="S43" s="200"/>
      <c r="T43" s="199"/>
      <c r="U43" s="155"/>
      <c r="V43" s="200"/>
      <c r="W43" s="198"/>
      <c r="X43" s="155"/>
    </row>
    <row r="44" spans="1:24">
      <c r="C44" s="201" t="s">
        <v>278</v>
      </c>
      <c r="G44" s="202">
        <f>G40/$C$39</f>
        <v>0</v>
      </c>
      <c r="H44" s="202"/>
      <c r="I44" s="202"/>
      <c r="J44" s="202"/>
      <c r="K44" s="202"/>
      <c r="L44" s="202"/>
      <c r="M44" s="202">
        <f t="shared" ref="M44:W46" si="18">M40/$C$39</f>
        <v>0</v>
      </c>
      <c r="N44" s="202"/>
      <c r="O44" s="202"/>
      <c r="P44" s="202"/>
      <c r="Q44" s="202">
        <f t="shared" si="18"/>
        <v>0</v>
      </c>
      <c r="R44" s="202"/>
      <c r="S44" s="202"/>
      <c r="T44" s="202">
        <f t="shared" si="18"/>
        <v>0</v>
      </c>
      <c r="U44" s="202"/>
      <c r="V44" s="202"/>
      <c r="W44" s="202">
        <f t="shared" si="18"/>
        <v>0</v>
      </c>
    </row>
    <row r="45" spans="1:24">
      <c r="C45" s="201" t="s">
        <v>279</v>
      </c>
      <c r="G45" s="202">
        <f t="shared" ref="G45:T46" si="19">G41/$C$39</f>
        <v>0</v>
      </c>
      <c r="H45" s="202"/>
      <c r="I45" s="202"/>
      <c r="J45" s="202"/>
      <c r="K45" s="202"/>
      <c r="L45" s="202"/>
      <c r="M45" s="202">
        <f t="shared" si="19"/>
        <v>0</v>
      </c>
      <c r="N45" s="202"/>
      <c r="O45" s="202"/>
      <c r="P45" s="202"/>
      <c r="Q45" s="202">
        <f t="shared" si="19"/>
        <v>0</v>
      </c>
      <c r="R45" s="202"/>
      <c r="S45" s="202"/>
      <c r="T45" s="202">
        <f t="shared" si="19"/>
        <v>0</v>
      </c>
      <c r="U45" s="202"/>
      <c r="V45" s="202"/>
      <c r="W45" s="202">
        <f t="shared" si="18"/>
        <v>0</v>
      </c>
    </row>
    <row r="46" spans="1:24">
      <c r="C46" s="201" t="s">
        <v>280</v>
      </c>
      <c r="G46" s="202">
        <f t="shared" si="19"/>
        <v>0</v>
      </c>
      <c r="H46" s="202"/>
      <c r="I46" s="202"/>
      <c r="J46" s="202"/>
      <c r="K46" s="202"/>
      <c r="L46" s="202"/>
      <c r="M46" s="202">
        <f t="shared" si="19"/>
        <v>0</v>
      </c>
      <c r="N46" s="202"/>
      <c r="O46" s="202"/>
      <c r="P46" s="202"/>
      <c r="Q46" s="202">
        <f t="shared" si="19"/>
        <v>0</v>
      </c>
      <c r="R46" s="202"/>
      <c r="S46" s="202"/>
      <c r="T46" s="202">
        <f t="shared" si="19"/>
        <v>0</v>
      </c>
      <c r="U46" s="202"/>
      <c r="V46" s="202"/>
      <c r="W46" s="202">
        <f t="shared" si="18"/>
        <v>0</v>
      </c>
    </row>
    <row r="47" spans="1:24" s="85" customFormat="1"/>
  </sheetData>
  <sheetProtection selectLockedCells="1"/>
  <mergeCells count="11">
    <mergeCell ref="B2:B3"/>
    <mergeCell ref="C2:C3"/>
    <mergeCell ref="AP2:BA2"/>
    <mergeCell ref="Z2:AE2"/>
    <mergeCell ref="A1:AC1"/>
    <mergeCell ref="A2:A3"/>
    <mergeCell ref="D2:G2"/>
    <mergeCell ref="H2:M2"/>
    <mergeCell ref="N2:Q2"/>
    <mergeCell ref="R2:T2"/>
    <mergeCell ref="U2:W2"/>
  </mergeCells>
  <phoneticPr fontId="0" type="noConversion"/>
  <conditionalFormatting sqref="G41:G46 H44:W46 H42:L42 D4:Q40">
    <cfRule type="containsText" dxfId="160" priority="67" operator="containsText" text="норма, средний, 3 уровень">
      <formula>NOT(ISERROR(SEARCH("норма, средний, 3 уровень",D4)))</formula>
    </cfRule>
  </conditionalFormatting>
  <conditionalFormatting sqref="G41:G46 H44:W46 H42:L42 D4:Q40">
    <cfRule type="containsText" dxfId="159" priority="60" operator="containsText" text="низкий">
      <formula>NOT(ISERROR(SEARCH("низкий",D4)))</formula>
    </cfRule>
    <cfRule type="containsText" dxfId="158" priority="61" operator="containsText" text="сниженный">
      <formula>NOT(ISERROR(SEARCH("сниженный",D4)))</formula>
    </cfRule>
    <cfRule type="containsText" dxfId="157" priority="62" operator="containsText" text="очень высокий">
      <formula>NOT(ISERROR(SEARCH("очень высокий",D4)))</formula>
    </cfRule>
    <cfRule type="containsText" dxfId="156" priority="63" operator="containsText" text="высокий">
      <formula>NOT(ISERROR(SEARCH("высокий",D4)))</formula>
    </cfRule>
    <cfRule type="containsText" dxfId="155" priority="64" operator="containsText" text="средний">
      <formula>NOT(ISERROR(SEARCH("средний",D4)))</formula>
    </cfRule>
    <cfRule type="containsText" dxfId="154" priority="65" operator="containsText" text="3 уровень">
      <formula>NOT(ISERROR(SEARCH("3 уровень",D4)))</formula>
    </cfRule>
    <cfRule type="containsText" dxfId="153" priority="66" operator="containsText" text="норма">
      <formula>NOT(ISERROR(SEARCH("норма",D4)))</formula>
    </cfRule>
  </conditionalFormatting>
  <conditionalFormatting sqref="B40:B46 G41:G46 H44:W46 H42:L42 D4:Q41">
    <cfRule type="containsText" dxfId="152" priority="45" operator="containsText" text="очень высокий">
      <formula>NOT(ISERROR(SEARCH("очень высокий",B4)))</formula>
    </cfRule>
  </conditionalFormatting>
  <conditionalFormatting sqref="N4:Q40">
    <cfRule type="containsText" dxfId="151" priority="43" stopIfTrue="1" operator="containsText" text="ниже среднего">
      <formula>NOT(ISERROR(SEARCH("ниже среднего",N4)))</formula>
    </cfRule>
  </conditionalFormatting>
  <conditionalFormatting sqref="G41:G46 H44:W46 H42:L42 D4:Q40">
    <cfRule type="containsText" dxfId="150" priority="33" operator="containsText" text="низкий">
      <formula>NOT(ISERROR(SEARCH("низкий",D4)))</formula>
    </cfRule>
    <cfRule type="containsText" dxfId="149" priority="34" operator="containsText" text="норма">
      <formula>NOT(ISERROR(SEARCH("норма",D4)))</formula>
    </cfRule>
    <cfRule type="containsText" dxfId="148" priority="35" operator="containsText" text="низкий">
      <formula>NOT(ISERROR(SEARCH("низкий",D4)))</formula>
    </cfRule>
  </conditionalFormatting>
  <conditionalFormatting sqref="H44:W46 D4:Q87">
    <cfRule type="containsText" dxfId="147" priority="30" operator="containsText" text="очень высокий">
      <formula>NOT(ISERROR(SEARCH("очень высокий",D4)))</formula>
    </cfRule>
    <cfRule type="containsText" dxfId="146" priority="31" operator="containsText" text="ниже нормы">
      <formula>NOT(ISERROR(SEARCH("ниже нормы",D4)))</formula>
    </cfRule>
    <cfRule type="containsText" dxfId="145" priority="32" operator="containsText" text="сниженный">
      <formula>NOT(ISERROR(SEARCH("сниженный",D4)))</formula>
    </cfRule>
  </conditionalFormatting>
  <conditionalFormatting sqref="G41:G46 H44:W46 H42:L42 D4:Q40">
    <cfRule type="containsText" dxfId="144" priority="28" operator="containsText" text="высокий">
      <formula>NOT(ISERROR(SEARCH("высокий",D4)))</formula>
    </cfRule>
    <cfRule type="containsText" dxfId="143" priority="29" operator="containsText" text="низкий">
      <formula>NOT(ISERROR(SEARCH("низкий",D4)))</formula>
    </cfRule>
  </conditionalFormatting>
  <conditionalFormatting sqref="D4:F39">
    <cfRule type="containsText" dxfId="142" priority="5" operator="containsText" text="не сформирован">
      <formula>NOT(ISERROR(SEARCH("не сформирован",D4)))</formula>
    </cfRule>
    <cfRule type="containsText" dxfId="141" priority="22" operator="containsText" text="сформирован">
      <formula>NOT(ISERROR(SEARCH("сформирован",D4)))</formula>
    </cfRule>
    <cfRule type="containsText" dxfId="140" priority="23" operator="containsText" text="в стадии формирования">
      <formula>NOT(ISERROR(SEARCH("в стадии формирования",D4)))</formula>
    </cfRule>
    <cfRule type="containsText" dxfId="139" priority="24" operator="containsText" text="не сформирован">
      <formula>NOT(ISERROR(SEARCH("не сформирован",D4)))</formula>
    </cfRule>
  </conditionalFormatting>
  <conditionalFormatting sqref="H4:L39">
    <cfRule type="containsText" dxfId="138" priority="4" operator="containsText" text="не сформирован">
      <formula>NOT(ISERROR(SEARCH("не сформирован",H4)))</formula>
    </cfRule>
    <cfRule type="containsText" dxfId="137" priority="19" operator="containsText" text="сформирован">
      <formula>NOT(ISERROR(SEARCH("сформирован",H4)))</formula>
    </cfRule>
    <cfRule type="containsText" dxfId="136" priority="20" operator="containsText" text="в стадии формирования">
      <formula>NOT(ISERROR(SEARCH("в стадии формирования",H4)))</formula>
    </cfRule>
    <cfRule type="containsText" dxfId="135" priority="21" operator="containsText" text="не сформирован">
      <formula>NOT(ISERROR(SEARCH("не сформирован",H4)))</formula>
    </cfRule>
  </conditionalFormatting>
  <conditionalFormatting sqref="N4:P39">
    <cfRule type="containsText" dxfId="134" priority="3" operator="containsText" text="не сформирован">
      <formula>NOT(ISERROR(SEARCH("не сформирован",N4)))</formula>
    </cfRule>
    <cfRule type="containsText" dxfId="133" priority="16" operator="containsText" text="сформирован">
      <formula>NOT(ISERROR(SEARCH("сформирован",N4)))</formula>
    </cfRule>
    <cfRule type="containsText" dxfId="132" priority="17" operator="containsText" text="в стадии формирования">
      <formula>NOT(ISERROR(SEARCH("в стадии формирования",N4)))</formula>
    </cfRule>
    <cfRule type="containsText" dxfId="131" priority="18" operator="containsText" text="не сформирован">
      <formula>NOT(ISERROR(SEARCH("не сформирован",N4)))</formula>
    </cfRule>
  </conditionalFormatting>
  <conditionalFormatting sqref="R4:S39">
    <cfRule type="containsText" dxfId="130" priority="2" operator="containsText" text="не сформирован">
      <formula>NOT(ISERROR(SEARCH("не сформирован",R4)))</formula>
    </cfRule>
    <cfRule type="containsText" dxfId="129" priority="13" operator="containsText" text="сформирован">
      <formula>NOT(ISERROR(SEARCH("сформирован",R4)))</formula>
    </cfRule>
    <cfRule type="containsText" dxfId="128" priority="14" operator="containsText" text="в стадии формирования">
      <formula>NOT(ISERROR(SEARCH("в стадии формирования",R4)))</formula>
    </cfRule>
    <cfRule type="containsText" dxfId="127" priority="15" operator="containsText" text="не сформирован">
      <formula>NOT(ISERROR(SEARCH("не сформирован",R4)))</formula>
    </cfRule>
  </conditionalFormatting>
  <conditionalFormatting sqref="U4:V39">
    <cfRule type="containsText" dxfId="126" priority="1" operator="containsText" text="не сформирован">
      <formula>NOT(ISERROR(SEARCH("не сформирован",U4)))</formula>
    </cfRule>
    <cfRule type="containsText" dxfId="125" priority="10" operator="containsText" text="сформирован">
      <formula>NOT(ISERROR(SEARCH("сформирован",U4)))</formula>
    </cfRule>
    <cfRule type="containsText" dxfId="124" priority="11" operator="containsText" text="в стадии формирования">
      <formula>NOT(ISERROR(SEARCH("в стадии формирования",U4)))</formula>
    </cfRule>
    <cfRule type="containsText" dxfId="123" priority="12" operator="containsText" text="не сформирован">
      <formula>NOT(ISERROR(SEARCH("не сформирован",U4)))</formula>
    </cfRule>
  </conditionalFormatting>
  <conditionalFormatting sqref="H4:L39">
    <cfRule type="containsText" dxfId="122" priority="7" operator="containsText" text="сформирован">
      <formula>NOT(ISERROR(SEARCH("сформирован",H4)))</formula>
    </cfRule>
    <cfRule type="containsText" dxfId="121" priority="8" operator="containsText" text="в стадии формирования">
      <formula>NOT(ISERROR(SEARCH("в стадии формирования",H4)))</formula>
    </cfRule>
    <cfRule type="containsText" dxfId="120" priority="9" operator="containsText" text="не сформирован">
      <formula>NOT(ISERROR(SEARCH("не сформирован",H4)))</formula>
    </cfRule>
  </conditionalFormatting>
  <conditionalFormatting sqref="H15:L15">
    <cfRule type="containsText" dxfId="119" priority="6" operator="containsText" text="не сформирован">
      <formula>NOT(ISERROR(SEARCH("не сформирован",H15)))</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67"/>
  <sheetViews>
    <sheetView view="pageBreakPreview" zoomScale="70" zoomScaleSheetLayoutView="70" workbookViewId="0">
      <selection activeCell="H3" sqref="H3"/>
    </sheetView>
  </sheetViews>
  <sheetFormatPr defaultColWidth="9.140625" defaultRowHeight="15"/>
  <cols>
    <col min="1" max="1" width="8.5703125" style="82" customWidth="1"/>
    <col min="2" max="2" width="37.5703125" style="82" customWidth="1"/>
    <col min="3" max="3" width="4.85546875" style="82" customWidth="1"/>
    <col min="4" max="4" width="15.140625" style="142" customWidth="1"/>
    <col min="5" max="5" width="16.28515625" style="82" customWidth="1"/>
    <col min="6" max="6" width="10.85546875" style="82" customWidth="1"/>
    <col min="7" max="7" width="23" style="82" customWidth="1"/>
    <col min="8" max="8" width="10.42578125" style="82" customWidth="1"/>
    <col min="9" max="9" width="22" style="82" customWidth="1"/>
    <col min="10" max="10" width="40.5703125" style="82" customWidth="1"/>
    <col min="11" max="11" width="36.85546875" style="82" customWidth="1"/>
    <col min="12" max="12" width="41.85546875" style="82" customWidth="1"/>
    <col min="13" max="13" width="37.7109375" style="82" customWidth="1"/>
    <col min="14" max="14" width="37.140625" style="82" customWidth="1"/>
    <col min="15" max="15" width="39.28515625" style="82" customWidth="1"/>
    <col min="16" max="16" width="36.140625" style="82" customWidth="1"/>
    <col min="17" max="17" width="27.7109375" style="82" customWidth="1"/>
    <col min="18" max="18" width="37.140625" style="82" customWidth="1"/>
    <col min="19" max="19" width="36.28515625" style="82" customWidth="1"/>
    <col min="20" max="20" width="34.140625" style="82" customWidth="1"/>
    <col min="21" max="21" width="32.7109375" style="82" customWidth="1"/>
    <col min="22" max="16384" width="9.140625" style="82"/>
  </cols>
  <sheetData>
    <row r="1" spans="1:21" ht="89.25" customHeight="1">
      <c r="A1" s="461"/>
      <c r="B1" s="461"/>
      <c r="C1" s="461"/>
      <c r="D1" s="461"/>
      <c r="E1" s="461"/>
      <c r="F1" s="461"/>
      <c r="G1" s="461"/>
      <c r="H1" s="461"/>
      <c r="I1" s="115"/>
      <c r="J1" s="116"/>
    </row>
    <row r="2" spans="1:21" ht="29.25" customHeight="1">
      <c r="A2" s="115"/>
      <c r="B2" s="472" t="s">
        <v>164</v>
      </c>
      <c r="C2" s="472"/>
      <c r="D2" s="472"/>
      <c r="E2" s="472"/>
      <c r="F2" s="472"/>
      <c r="G2" s="117"/>
      <c r="H2" s="124">
        <v>1</v>
      </c>
      <c r="I2" s="119"/>
      <c r="J2" s="116"/>
      <c r="P2" s="355"/>
      <c r="Q2" s="355"/>
      <c r="R2" s="355"/>
      <c r="S2" s="355"/>
      <c r="T2" s="355"/>
      <c r="U2" s="355"/>
    </row>
    <row r="3" spans="1:21" ht="24.75" customHeight="1">
      <c r="A3" s="117"/>
      <c r="B3" s="117"/>
      <c r="C3" s="473">
        <f>INDEX(список!B2:B31,H2,1)</f>
        <v>0</v>
      </c>
      <c r="D3" s="473"/>
      <c r="E3" s="473"/>
      <c r="F3" s="473"/>
      <c r="G3" s="117"/>
      <c r="H3" s="118"/>
      <c r="I3" s="119"/>
      <c r="J3" s="116"/>
      <c r="P3" s="111"/>
      <c r="Q3" s="111"/>
      <c r="R3" s="111"/>
      <c r="S3" s="111"/>
      <c r="T3" s="111"/>
      <c r="U3" s="111"/>
    </row>
    <row r="4" spans="1:21" ht="18.75">
      <c r="A4" s="301"/>
      <c r="B4" s="301"/>
      <c r="C4" s="455" t="str">
        <f>INDEX(список!D2:D31,H2)</f>
        <v>подготовительная группа</v>
      </c>
      <c r="D4" s="455"/>
      <c r="E4" s="455"/>
      <c r="F4" s="455"/>
      <c r="G4" s="301"/>
      <c r="H4" s="301"/>
      <c r="I4" s="120"/>
      <c r="J4" s="116"/>
      <c r="P4" s="20"/>
      <c r="Q4" s="20"/>
      <c r="R4" s="20"/>
      <c r="S4" s="20"/>
      <c r="T4" s="21"/>
      <c r="U4" s="21"/>
    </row>
    <row r="5" spans="1:21" s="156" customFormat="1" ht="19.5" customHeight="1">
      <c r="A5" s="122"/>
      <c r="B5" s="122"/>
      <c r="C5" s="470">
        <f>список!C2</f>
        <v>0</v>
      </c>
      <c r="D5" s="470"/>
      <c r="E5" s="470"/>
      <c r="F5" s="121"/>
      <c r="G5" s="122"/>
      <c r="H5" s="122"/>
      <c r="I5" s="120"/>
      <c r="J5" s="155"/>
      <c r="P5" s="157"/>
      <c r="Q5" s="158"/>
      <c r="R5" s="157"/>
      <c r="S5" s="158"/>
      <c r="T5" s="158"/>
      <c r="U5" s="158"/>
    </row>
    <row r="6" spans="1:21" s="115" customFormat="1" ht="15.75">
      <c r="A6" s="464" t="s">
        <v>153</v>
      </c>
      <c r="B6" s="464"/>
      <c r="C6" s="464"/>
      <c r="D6" s="307" t="e">
        <f>AVERAGE(D7:D9)</f>
        <v>#DIV/0!</v>
      </c>
      <c r="E6" s="467" t="e">
        <f>IF(D6="","",IF(D6&gt;1.5,"сформирован",IF(D6&lt;0.5,"не сформирован", "в стадии формирования")))</f>
        <v>#DIV/0!</v>
      </c>
      <c r="F6" s="467"/>
      <c r="G6" s="164"/>
      <c r="H6" s="164"/>
      <c r="I6" s="164"/>
      <c r="P6" s="154"/>
      <c r="Q6" s="154"/>
      <c r="R6" s="154"/>
      <c r="S6" s="78"/>
      <c r="T6" s="78"/>
      <c r="U6" s="78"/>
    </row>
    <row r="7" spans="1:21" s="115" customFormat="1" ht="48.75" customHeight="1">
      <c r="A7" s="471" t="s">
        <v>154</v>
      </c>
      <c r="B7" s="471"/>
      <c r="C7" s="471"/>
      <c r="D7" s="302" t="str">
        <f>INDEX('Социально-коммуникативное разви'!AD5:AD39,H2)</f>
        <v/>
      </c>
      <c r="E7" s="453" t="str">
        <f>INDEX('Социально-коммуникативное разви'!AC5:AC39,H2,1)</f>
        <v/>
      </c>
      <c r="F7" s="454"/>
      <c r="G7" s="161"/>
      <c r="H7" s="161"/>
      <c r="I7" s="161"/>
      <c r="M7" s="78"/>
      <c r="N7" s="154"/>
      <c r="O7" s="154"/>
      <c r="P7" s="78"/>
      <c r="Q7" s="78"/>
      <c r="R7" s="78"/>
    </row>
    <row r="8" spans="1:21" s="115" customFormat="1" ht="23.25" customHeight="1">
      <c r="A8" s="451" t="s">
        <v>155</v>
      </c>
      <c r="B8" s="451"/>
      <c r="C8" s="451"/>
      <c r="D8" s="302" t="str">
        <f>INDEX('Социально-коммуникативное разви'!AL5:AL39,H2,1)</f>
        <v/>
      </c>
      <c r="E8" s="453" t="str">
        <f>INDEX('Социально-коммуникативное разви'!AM5:AM39,H2,1)</f>
        <v/>
      </c>
      <c r="F8" s="454"/>
      <c r="G8" s="161"/>
      <c r="H8" s="161"/>
      <c r="I8" s="161"/>
      <c r="M8" s="154"/>
      <c r="N8" s="154"/>
      <c r="O8" s="154"/>
      <c r="P8" s="78"/>
      <c r="Q8" s="78"/>
      <c r="R8" s="78"/>
    </row>
    <row r="9" spans="1:21" s="115" customFormat="1" ht="39.75" customHeight="1">
      <c r="A9" s="449" t="s">
        <v>156</v>
      </c>
      <c r="B9" s="449"/>
      <c r="C9" s="449"/>
      <c r="D9" s="302" t="str">
        <f>INDEX('Социально-коммуникативное разви'!BC5:BC39,H2,1)</f>
        <v/>
      </c>
      <c r="E9" s="453" t="str">
        <f>INDEX('Социально-коммуникативное разви'!BD5:BD39,H2,1)</f>
        <v/>
      </c>
      <c r="F9" s="454"/>
      <c r="G9" s="161"/>
      <c r="H9" s="161"/>
      <c r="I9" s="161"/>
      <c r="M9" s="154"/>
      <c r="N9" s="154"/>
      <c r="O9" s="154"/>
      <c r="P9" s="78"/>
      <c r="Q9" s="78"/>
      <c r="R9" s="78"/>
    </row>
    <row r="10" spans="1:21" s="115" customFormat="1" ht="33" customHeight="1">
      <c r="A10" s="450" t="s">
        <v>157</v>
      </c>
      <c r="B10" s="450"/>
      <c r="C10" s="450"/>
      <c r="D10" s="308" t="e">
        <f>AVERAGE(D11:D15)</f>
        <v>#DIV/0!</v>
      </c>
      <c r="E10" s="468" t="e">
        <f>IF(D10="","",IF(D10&gt;1.5,"сформирован",IF(D10&lt;0.5,"не сформирован", "в стадии формирования")))</f>
        <v>#DIV/0!</v>
      </c>
      <c r="F10" s="469"/>
      <c r="G10" s="167"/>
      <c r="H10" s="164"/>
      <c r="I10" s="170"/>
    </row>
    <row r="11" spans="1:21" s="115" customFormat="1" ht="25.5" customHeight="1">
      <c r="A11" s="452" t="s">
        <v>126</v>
      </c>
      <c r="B11" s="452"/>
      <c r="C11" s="452"/>
      <c r="D11" s="302" t="str">
        <f>INDEX('Познавательное развитие'!E5:E39,H2,1)</f>
        <v/>
      </c>
      <c r="E11" s="453" t="str">
        <f>INDEX('Познавательное развитие'!F5:F39,H2,1)</f>
        <v/>
      </c>
      <c r="F11" s="454"/>
      <c r="G11" s="121"/>
      <c r="H11" s="121"/>
      <c r="I11" s="121"/>
    </row>
    <row r="12" spans="1:21" s="115" customFormat="1" ht="24.75" customHeight="1">
      <c r="A12" s="449" t="s">
        <v>142</v>
      </c>
      <c r="B12" s="449"/>
      <c r="C12" s="449"/>
      <c r="D12" s="302" t="str">
        <f>INDEX('Познавательное развитие'!K5:K39,H2,1)</f>
        <v/>
      </c>
      <c r="E12" s="453" t="str">
        <f>INDEX('Познавательное развитие'!L5:L39,H2,1)</f>
        <v/>
      </c>
      <c r="F12" s="454"/>
      <c r="G12" s="121"/>
      <c r="H12" s="121"/>
      <c r="I12" s="121"/>
    </row>
    <row r="13" spans="1:21" s="115" customFormat="1" ht="21" customHeight="1">
      <c r="A13" s="449" t="str">
        <f>'сводная по группе'!J3</f>
        <v>Конструирование</v>
      </c>
      <c r="B13" s="449"/>
      <c r="C13" s="449"/>
      <c r="D13" s="303" t="str">
        <f>INDEX('Познавательное развитие'!R5:R39,H2,1)</f>
        <v/>
      </c>
      <c r="E13" s="453" t="str">
        <f>INDEX('Познавательное развитие'!S5:S39,H2,1)</f>
        <v/>
      </c>
      <c r="F13" s="454"/>
      <c r="G13" s="121"/>
      <c r="H13" s="121"/>
      <c r="I13" s="121"/>
    </row>
    <row r="14" spans="1:21" s="115" customFormat="1" ht="26.25" customHeight="1">
      <c r="A14" s="452" t="s">
        <v>144</v>
      </c>
      <c r="B14" s="452"/>
      <c r="C14" s="452"/>
      <c r="D14" s="302" t="str">
        <f>INDEX('Познавательное развитие'!Z5:Z39,H2,1)</f>
        <v/>
      </c>
      <c r="E14" s="453" t="str">
        <f>INDEX('Познавательное развитие'!AA5:AA39,H2,1)</f>
        <v/>
      </c>
      <c r="F14" s="454"/>
      <c r="G14" s="121"/>
      <c r="H14" s="121"/>
      <c r="I14" s="121"/>
    </row>
    <row r="15" spans="1:21" s="115" customFormat="1" ht="24.75" customHeight="1">
      <c r="A15" s="449" t="str">
        <f>'сводная по группе'!L3</f>
        <v>Развитие элементарных математических представлений</v>
      </c>
      <c r="B15" s="449"/>
      <c r="C15" s="449"/>
      <c r="D15" s="302" t="str">
        <f>INDEX('Познавательное развитие'!AM5:AM39,H2,1)</f>
        <v/>
      </c>
      <c r="E15" s="453" t="str">
        <f>INDEX('Познавательное развитие'!AN5:AN39,H2,1)</f>
        <v/>
      </c>
      <c r="F15" s="454"/>
      <c r="G15" s="121"/>
      <c r="H15" s="121"/>
      <c r="I15" s="121"/>
    </row>
    <row r="16" spans="1:21" s="115" customFormat="1" ht="20.25" customHeight="1">
      <c r="A16" s="463" t="s">
        <v>158</v>
      </c>
      <c r="B16" s="463"/>
      <c r="C16" s="463"/>
      <c r="D16" s="309" t="e">
        <f>AVERAGE(D17:D19)</f>
        <v>#DIV/0!</v>
      </c>
      <c r="E16" s="490" t="e">
        <f>IF(D16="","",IF(D16&gt;1.5,"сформирован",IF(D16&lt;0.5,"не сформирован", "в стадии формирования")))</f>
        <v>#DIV/0!</v>
      </c>
      <c r="F16" s="491"/>
      <c r="G16" s="168"/>
      <c r="H16" s="164"/>
      <c r="I16" s="170"/>
    </row>
    <row r="17" spans="1:15" s="115" customFormat="1" ht="34.5" customHeight="1">
      <c r="A17" s="449" t="s">
        <v>146</v>
      </c>
      <c r="B17" s="449"/>
      <c r="C17" s="449"/>
      <c r="D17" s="304" t="str">
        <f>INDEX('Художественно-эстетическое разв'!P5:P39,H2,1)</f>
        <v/>
      </c>
      <c r="E17" s="453" t="str">
        <f>INDEX('Художественно-эстетическое разв'!Q5:Q39,H2,1)</f>
        <v/>
      </c>
      <c r="F17" s="454"/>
      <c r="G17" s="162"/>
      <c r="H17" s="162"/>
      <c r="I17" s="162"/>
    </row>
    <row r="18" spans="1:15" s="115" customFormat="1" ht="35.25" customHeight="1">
      <c r="A18" s="449" t="s">
        <v>159</v>
      </c>
      <c r="B18" s="449"/>
      <c r="C18" s="449"/>
      <c r="D18" s="304" t="str">
        <f>INDEX('Художественно-эстетическое разв'!AA5:AA39,H2,1)</f>
        <v/>
      </c>
      <c r="E18" s="453" t="str">
        <f>INDEX('Художественно-эстетическое разв'!AB5:AB39,H2,1)</f>
        <v/>
      </c>
      <c r="F18" s="454"/>
      <c r="G18" s="162"/>
      <c r="H18" s="162"/>
      <c r="I18" s="162"/>
    </row>
    <row r="19" spans="1:15" s="115" customFormat="1" ht="31.5" customHeight="1">
      <c r="A19" s="449" t="s">
        <v>167</v>
      </c>
      <c r="B19" s="449"/>
      <c r="C19" s="449"/>
      <c r="D19" s="305" t="str">
        <f>INDEX('Художественно-эстетическое разв'!AF5:AF39,H2,1)</f>
        <v/>
      </c>
      <c r="E19" s="453" t="str">
        <f>INDEX('Художественно-эстетическое разв'!AG5:AG39,H2,1)</f>
        <v/>
      </c>
      <c r="F19" s="454"/>
      <c r="G19" s="162"/>
      <c r="H19" s="162"/>
      <c r="I19" s="162"/>
    </row>
    <row r="20" spans="1:15" s="115" customFormat="1" ht="23.25" customHeight="1">
      <c r="A20" s="450" t="s">
        <v>160</v>
      </c>
      <c r="B20" s="450"/>
      <c r="C20" s="450"/>
      <c r="D20" s="308" t="e">
        <f>AVERAGE(D21:D22)</f>
        <v>#DIV/0!</v>
      </c>
      <c r="E20" s="483" t="e">
        <f>IF(D20="","",IF(D20&gt;1.5,"сформирован",IF(D20&lt;0.5,"не сформирован", "в стадии формирования")))</f>
        <v>#DIV/0!</v>
      </c>
      <c r="F20" s="484"/>
      <c r="G20" s="167"/>
      <c r="H20" s="167"/>
      <c r="I20" s="165"/>
    </row>
    <row r="21" spans="1:15" s="115" customFormat="1" ht="25.5" customHeight="1">
      <c r="A21" s="449" t="s">
        <v>148</v>
      </c>
      <c r="B21" s="449"/>
      <c r="C21" s="449"/>
      <c r="D21" s="304" t="str">
        <f>INDEX('Речевое развитие'!O4:O38,H2,1)</f>
        <v/>
      </c>
      <c r="E21" s="481" t="str">
        <f>INDEX('Речевое развитие'!P4:P38,H2,1)</f>
        <v/>
      </c>
      <c r="F21" s="482"/>
      <c r="G21" s="162"/>
      <c r="H21" s="162"/>
      <c r="I21" s="162"/>
    </row>
    <row r="22" spans="1:15" s="115" customFormat="1" ht="37.5" customHeight="1">
      <c r="A22" s="449" t="s">
        <v>161</v>
      </c>
      <c r="B22" s="449"/>
      <c r="C22" s="449"/>
      <c r="D22" s="304" t="str">
        <f>INDEX('Речевое развитие'!V4:V38,H2,1)</f>
        <v/>
      </c>
      <c r="E22" s="477" t="str">
        <f>INDEX('Речевое развитие'!W4:W38,H2,1)</f>
        <v/>
      </c>
      <c r="F22" s="478"/>
      <c r="G22" s="162"/>
      <c r="H22" s="162"/>
      <c r="I22" s="162"/>
    </row>
    <row r="23" spans="1:15" s="115" customFormat="1" ht="24.75" customHeight="1">
      <c r="A23" s="450" t="s">
        <v>162</v>
      </c>
      <c r="B23" s="450"/>
      <c r="C23" s="450"/>
      <c r="D23" s="308" t="e">
        <f>AVERAGE(D24:D25)</f>
        <v>#DIV/0!</v>
      </c>
      <c r="E23" s="465" t="e">
        <f>IF(D23="","",IF(D23&gt;1.5,"сформирован",IF(D23&lt;0.5,"не сформирован", "в стадии формирования")))</f>
        <v>#DIV/0!</v>
      </c>
      <c r="F23" s="466"/>
      <c r="G23" s="169"/>
      <c r="H23" s="169"/>
      <c r="I23" s="166"/>
      <c r="J23" s="159"/>
      <c r="K23" s="160"/>
      <c r="L23" s="160"/>
      <c r="M23" s="160"/>
      <c r="N23" s="160"/>
      <c r="O23" s="160"/>
    </row>
    <row r="24" spans="1:15" s="115" customFormat="1" ht="22.5" customHeight="1">
      <c r="A24" s="485" t="s">
        <v>150</v>
      </c>
      <c r="B24" s="486"/>
      <c r="C24" s="487"/>
      <c r="D24" s="310" t="str">
        <f>INDEX('Физическое развитие'!R4:R38,H2,1)</f>
        <v/>
      </c>
      <c r="E24" s="488" t="str">
        <f>INDEX('Физическое развитие'!S4:S38,H2,1)</f>
        <v/>
      </c>
      <c r="F24" s="489"/>
      <c r="G24" s="163"/>
      <c r="H24" s="163"/>
      <c r="I24" s="163"/>
      <c r="J24" s="159"/>
      <c r="K24" s="160"/>
      <c r="L24" s="160"/>
      <c r="M24" s="160"/>
      <c r="N24" s="160"/>
      <c r="O24" s="160"/>
    </row>
    <row r="25" spans="1:15" s="115" customFormat="1" ht="42" customHeight="1">
      <c r="A25" s="474" t="s">
        <v>163</v>
      </c>
      <c r="B25" s="475"/>
      <c r="C25" s="476"/>
      <c r="D25" s="306" t="str">
        <f>INDEX('Физическое развитие'!X4:X38,H2,1)</f>
        <v/>
      </c>
      <c r="E25" s="479" t="str">
        <f>INDEX('Физическое развитие'!Y4:Y38,H2,1)</f>
        <v/>
      </c>
      <c r="F25" s="480"/>
      <c r="G25" s="163"/>
      <c r="H25" s="163"/>
      <c r="I25" s="163"/>
      <c r="J25" s="159"/>
      <c r="K25" s="160"/>
      <c r="L25" s="160"/>
      <c r="M25" s="160"/>
      <c r="N25" s="160"/>
      <c r="O25" s="160"/>
    </row>
    <row r="26" spans="1:15" s="115" customFormat="1" ht="30.75" customHeight="1">
      <c r="A26" s="77"/>
      <c r="C26" s="148"/>
      <c r="D26" s="134"/>
      <c r="E26" s="77"/>
      <c r="F26" s="77"/>
      <c r="G26" s="77"/>
      <c r="H26" s="80"/>
      <c r="I26" s="80"/>
    </row>
    <row r="27" spans="1:15" s="115" customFormat="1" ht="36.75" customHeight="1">
      <c r="A27" s="460"/>
      <c r="B27" s="460"/>
      <c r="C27" s="79"/>
      <c r="D27" s="134"/>
      <c r="E27" s="77"/>
      <c r="F27" s="77"/>
      <c r="G27" s="77"/>
      <c r="H27" s="80"/>
      <c r="I27" s="80"/>
    </row>
    <row r="28" spans="1:15" s="115" customFormat="1" ht="15.75">
      <c r="A28" s="457"/>
      <c r="B28" s="457"/>
      <c r="C28" s="79"/>
      <c r="D28" s="134"/>
      <c r="E28" s="77"/>
      <c r="F28" s="81"/>
      <c r="G28" s="81"/>
      <c r="H28" s="81"/>
      <c r="I28" s="80"/>
    </row>
    <row r="29" spans="1:15" s="115" customFormat="1" ht="15.75">
      <c r="A29" s="457"/>
      <c r="B29" s="457"/>
      <c r="C29" s="79"/>
      <c r="D29" s="134"/>
      <c r="E29" s="81"/>
      <c r="F29" s="81"/>
      <c r="G29" s="81"/>
      <c r="H29" s="81"/>
      <c r="I29" s="81"/>
    </row>
    <row r="30" spans="1:15" s="115" customFormat="1" ht="15.75">
      <c r="A30" s="457"/>
      <c r="B30" s="457"/>
      <c r="C30" s="79"/>
      <c r="D30" s="134"/>
      <c r="E30" s="81"/>
      <c r="F30" s="81"/>
      <c r="G30" s="81"/>
      <c r="H30" s="81"/>
      <c r="I30" s="81"/>
    </row>
    <row r="31" spans="1:15" s="85" customFormat="1" ht="15.75">
      <c r="A31" s="458"/>
      <c r="B31" s="458"/>
      <c r="C31" s="79"/>
      <c r="D31" s="135"/>
      <c r="E31" s="81"/>
      <c r="F31" s="112"/>
      <c r="G31" s="112"/>
      <c r="H31" s="81"/>
      <c r="I31" s="81"/>
      <c r="J31" s="149"/>
    </row>
    <row r="32" spans="1:15" ht="15.75">
      <c r="A32" s="456"/>
      <c r="B32" s="456"/>
      <c r="C32" s="79"/>
      <c r="D32" s="136"/>
      <c r="E32" s="112"/>
      <c r="F32" s="113"/>
      <c r="G32" s="113"/>
      <c r="H32" s="81"/>
      <c r="I32" s="81"/>
      <c r="J32" s="116"/>
    </row>
    <row r="33" spans="1:10" ht="15.75">
      <c r="A33" s="456"/>
      <c r="B33" s="456"/>
      <c r="C33" s="79"/>
      <c r="D33" s="137"/>
      <c r="E33" s="113"/>
      <c r="F33" s="78"/>
      <c r="G33" s="78"/>
      <c r="H33" s="81"/>
      <c r="I33" s="81"/>
      <c r="J33" s="116"/>
    </row>
    <row r="34" spans="1:10" ht="15.75">
      <c r="A34" s="456"/>
      <c r="B34" s="456"/>
      <c r="C34" s="81"/>
      <c r="D34" s="137"/>
      <c r="E34" s="78"/>
      <c r="F34" s="78"/>
      <c r="G34" s="78"/>
      <c r="H34" s="81"/>
      <c r="I34" s="81"/>
      <c r="J34" s="116"/>
    </row>
    <row r="35" spans="1:10" ht="15.75">
      <c r="A35" s="456"/>
      <c r="B35" s="456"/>
      <c r="C35" s="456"/>
      <c r="D35" s="137"/>
      <c r="E35" s="78"/>
      <c r="F35" s="78"/>
      <c r="G35" s="78"/>
      <c r="H35" s="81"/>
      <c r="I35" s="81"/>
      <c r="J35" s="116"/>
    </row>
    <row r="36" spans="1:10" ht="15.75">
      <c r="A36" s="459"/>
      <c r="B36" s="459"/>
      <c r="C36" s="78"/>
      <c r="D36" s="137"/>
      <c r="E36" s="78"/>
      <c r="F36" s="78"/>
      <c r="G36" s="78"/>
      <c r="H36" s="81"/>
      <c r="I36" s="81"/>
      <c r="J36" s="116"/>
    </row>
    <row r="37" spans="1:10" ht="15.75">
      <c r="A37" s="78"/>
      <c r="B37" s="78"/>
      <c r="C37" s="78"/>
      <c r="D37" s="137"/>
      <c r="E37" s="78"/>
      <c r="F37" s="78"/>
      <c r="G37" s="78"/>
      <c r="H37" s="81"/>
      <c r="I37" s="81"/>
      <c r="J37" s="116"/>
    </row>
    <row r="38" spans="1:10" ht="15.75">
      <c r="A38" s="78"/>
      <c r="B38" s="78"/>
      <c r="C38" s="78"/>
      <c r="D38" s="137"/>
      <c r="E38" s="78"/>
      <c r="F38" s="81"/>
      <c r="G38" s="81"/>
      <c r="H38" s="81"/>
      <c r="I38" s="81"/>
      <c r="J38" s="116"/>
    </row>
    <row r="39" spans="1:10" ht="15.75">
      <c r="A39" s="78"/>
      <c r="B39" s="78"/>
      <c r="C39" s="78"/>
      <c r="D39" s="137"/>
      <c r="E39" s="81"/>
      <c r="F39" s="81"/>
      <c r="G39" s="81"/>
      <c r="H39" s="81"/>
      <c r="I39" s="81"/>
      <c r="J39" s="116"/>
    </row>
    <row r="40" spans="1:10" ht="15.75">
      <c r="A40" s="78"/>
      <c r="B40" s="78"/>
      <c r="C40" s="78"/>
      <c r="D40" s="136"/>
      <c r="E40" s="81"/>
      <c r="F40" s="81"/>
      <c r="G40" s="81"/>
      <c r="H40" s="81"/>
      <c r="I40" s="81"/>
      <c r="J40" s="116"/>
    </row>
    <row r="41" spans="1:10" ht="15.75">
      <c r="A41" s="78"/>
      <c r="B41" s="78"/>
      <c r="C41" s="78"/>
      <c r="D41" s="138"/>
      <c r="E41" s="81"/>
      <c r="F41" s="81"/>
      <c r="G41" s="81"/>
      <c r="H41" s="81"/>
      <c r="I41" s="81"/>
      <c r="J41" s="116"/>
    </row>
    <row r="42" spans="1:10" ht="15.75">
      <c r="A42" s="78"/>
      <c r="B42" s="78"/>
      <c r="C42" s="78"/>
      <c r="D42" s="137"/>
      <c r="E42" s="81"/>
      <c r="F42" s="81"/>
      <c r="G42" s="81"/>
      <c r="H42" s="81"/>
      <c r="I42" s="81"/>
      <c r="J42" s="116"/>
    </row>
    <row r="43" spans="1:10" ht="15.75">
      <c r="A43" s="462"/>
      <c r="B43" s="462"/>
      <c r="C43" s="462"/>
      <c r="D43" s="137"/>
      <c r="E43" s="115"/>
      <c r="F43" s="115"/>
      <c r="G43" s="115"/>
      <c r="H43" s="115"/>
      <c r="I43" s="149"/>
    </row>
    <row r="44" spans="1:10" ht="15.75">
      <c r="A44" s="147"/>
      <c r="B44" s="147"/>
      <c r="C44" s="147"/>
      <c r="D44" s="137"/>
      <c r="E44" s="115"/>
      <c r="F44" s="115"/>
      <c r="G44" s="115"/>
      <c r="H44" s="115"/>
      <c r="I44" s="116"/>
    </row>
    <row r="45" spans="1:10" ht="15.75">
      <c r="A45" s="78"/>
      <c r="B45" s="78"/>
      <c r="C45" s="78"/>
      <c r="D45" s="137"/>
      <c r="E45" s="115"/>
      <c r="F45" s="115"/>
      <c r="G45" s="115"/>
      <c r="H45" s="115"/>
      <c r="I45" s="116"/>
    </row>
    <row r="46" spans="1:10" ht="15.75">
      <c r="A46" s="78"/>
      <c r="B46" s="78"/>
      <c r="C46" s="78"/>
      <c r="D46" s="137"/>
      <c r="E46" s="115"/>
      <c r="F46" s="115"/>
      <c r="G46" s="115"/>
      <c r="H46" s="115"/>
      <c r="I46" s="116"/>
    </row>
    <row r="47" spans="1:10" ht="15.75">
      <c r="A47" s="78"/>
      <c r="B47" s="78"/>
      <c r="C47" s="78"/>
      <c r="D47" s="152"/>
      <c r="E47" s="115"/>
      <c r="F47" s="115"/>
      <c r="G47" s="115"/>
      <c r="H47" s="115"/>
      <c r="I47" s="116"/>
    </row>
    <row r="48" spans="1:10" ht="15.75">
      <c r="A48" s="78"/>
      <c r="B48" s="78"/>
      <c r="C48" s="78"/>
      <c r="D48" s="138"/>
      <c r="E48" s="115"/>
      <c r="F48" s="115"/>
      <c r="G48" s="115"/>
      <c r="H48" s="115"/>
      <c r="I48" s="116"/>
    </row>
    <row r="49" spans="1:9" ht="15.75">
      <c r="A49" s="78"/>
      <c r="B49" s="78"/>
      <c r="C49" s="78"/>
      <c r="D49" s="153"/>
      <c r="E49" s="115"/>
      <c r="F49" s="115"/>
      <c r="G49" s="115"/>
      <c r="H49" s="115"/>
      <c r="I49" s="116"/>
    </row>
    <row r="50" spans="1:9" ht="15.75">
      <c r="A50" s="461"/>
      <c r="B50" s="461"/>
      <c r="C50" s="461"/>
      <c r="D50" s="153"/>
      <c r="E50" s="115"/>
      <c r="F50" s="115"/>
      <c r="G50" s="115"/>
      <c r="H50" s="115"/>
      <c r="I50" s="116"/>
    </row>
    <row r="51" spans="1:9" ht="15.75">
      <c r="A51" s="147"/>
      <c r="B51" s="147"/>
      <c r="C51" s="147"/>
      <c r="D51" s="153"/>
      <c r="E51" s="115"/>
      <c r="F51" s="154"/>
      <c r="G51" s="115"/>
      <c r="H51" s="115"/>
      <c r="I51" s="116"/>
    </row>
    <row r="52" spans="1:9" ht="15.75">
      <c r="A52" s="154"/>
      <c r="B52" s="154"/>
      <c r="C52" s="154"/>
      <c r="D52" s="137"/>
      <c r="E52" s="154"/>
      <c r="F52" s="154"/>
      <c r="G52" s="115"/>
      <c r="H52" s="115"/>
      <c r="I52" s="116"/>
    </row>
    <row r="53" spans="1:9" ht="15.75">
      <c r="A53" s="154"/>
      <c r="B53" s="78"/>
      <c r="C53" s="154"/>
      <c r="D53" s="153"/>
      <c r="E53" s="154"/>
      <c r="F53" s="154"/>
      <c r="G53" s="115"/>
      <c r="H53" s="115"/>
      <c r="I53" s="116"/>
    </row>
    <row r="54" spans="1:9" ht="15.75">
      <c r="A54" s="150"/>
      <c r="B54" s="150"/>
      <c r="C54" s="150"/>
      <c r="D54" s="151"/>
      <c r="E54" s="150"/>
      <c r="F54" s="146"/>
      <c r="G54" s="85"/>
      <c r="H54" s="85"/>
    </row>
    <row r="55" spans="1:9" ht="15.75">
      <c r="C55" s="21"/>
      <c r="D55" s="140"/>
      <c r="E55" s="111"/>
      <c r="F55" s="21"/>
    </row>
    <row r="56" spans="1:9" ht="15.75">
      <c r="C56" s="22"/>
      <c r="D56" s="141"/>
      <c r="E56" s="21"/>
    </row>
    <row r="57" spans="1:9" ht="15.75">
      <c r="C57" s="22"/>
      <c r="D57" s="139"/>
    </row>
    <row r="58" spans="1:9" ht="15.75">
      <c r="C58" s="111"/>
      <c r="D58" s="139"/>
    </row>
    <row r="59" spans="1:9" ht="15.75">
      <c r="C59" s="20"/>
      <c r="D59" s="139"/>
    </row>
    <row r="60" spans="1:9" ht="15.75">
      <c r="A60" s="21"/>
      <c r="B60" s="21"/>
      <c r="C60" s="21"/>
      <c r="D60" s="139"/>
    </row>
    <row r="61" spans="1:9" ht="15.75">
      <c r="A61" s="21"/>
      <c r="B61" s="21"/>
      <c r="C61" s="21"/>
      <c r="D61" s="139"/>
    </row>
    <row r="62" spans="1:9" ht="15.75">
      <c r="A62" s="21"/>
      <c r="B62" s="21"/>
      <c r="C62" s="21"/>
      <c r="D62" s="139"/>
    </row>
    <row r="63" spans="1:9" ht="15.75">
      <c r="A63" s="21"/>
      <c r="B63" s="21"/>
      <c r="C63" s="21"/>
      <c r="D63" s="140"/>
    </row>
    <row r="64" spans="1:9" ht="15.75">
      <c r="A64" s="21"/>
      <c r="B64" s="21"/>
      <c r="C64" s="21"/>
    </row>
    <row r="65" spans="1:3" ht="15.75">
      <c r="A65" s="21"/>
      <c r="B65" s="21"/>
      <c r="C65" s="21"/>
    </row>
    <row r="66" spans="1:3">
      <c r="A66" s="355"/>
      <c r="B66" s="355"/>
      <c r="C66" s="355"/>
    </row>
    <row r="67" spans="1:3">
      <c r="A67" s="123"/>
      <c r="B67" s="123"/>
    </row>
  </sheetData>
  <sheetProtection password="CC6F" sheet="1" objects="1" scenarios="1" selectLockedCells="1"/>
  <mergeCells count="60">
    <mergeCell ref="A14:C14"/>
    <mergeCell ref="A17:C17"/>
    <mergeCell ref="E14:F14"/>
    <mergeCell ref="A25:C25"/>
    <mergeCell ref="E22:F22"/>
    <mergeCell ref="E25:F25"/>
    <mergeCell ref="E15:F15"/>
    <mergeCell ref="E17:F17"/>
    <mergeCell ref="E18:F18"/>
    <mergeCell ref="E19:F19"/>
    <mergeCell ref="E21:F21"/>
    <mergeCell ref="E20:F20"/>
    <mergeCell ref="A24:C24"/>
    <mergeCell ref="E24:F24"/>
    <mergeCell ref="E16:F16"/>
    <mergeCell ref="A1:H1"/>
    <mergeCell ref="A6:C6"/>
    <mergeCell ref="E23:F23"/>
    <mergeCell ref="A19:C19"/>
    <mergeCell ref="A18:C18"/>
    <mergeCell ref="A21:C21"/>
    <mergeCell ref="A22:C22"/>
    <mergeCell ref="E6:F6"/>
    <mergeCell ref="A20:C20"/>
    <mergeCell ref="E10:F10"/>
    <mergeCell ref="A9:C9"/>
    <mergeCell ref="C5:E5"/>
    <mergeCell ref="A7:C7"/>
    <mergeCell ref="A12:C12"/>
    <mergeCell ref="B2:F2"/>
    <mergeCell ref="C3:F3"/>
    <mergeCell ref="A66:C66"/>
    <mergeCell ref="A35:C35"/>
    <mergeCell ref="A15:C15"/>
    <mergeCell ref="A23:C23"/>
    <mergeCell ref="A30:B30"/>
    <mergeCell ref="A31:B31"/>
    <mergeCell ref="A32:B32"/>
    <mergeCell ref="A34:B34"/>
    <mergeCell ref="A36:B36"/>
    <mergeCell ref="A27:B27"/>
    <mergeCell ref="A28:B28"/>
    <mergeCell ref="A29:B29"/>
    <mergeCell ref="A50:C50"/>
    <mergeCell ref="A43:C43"/>
    <mergeCell ref="A16:C16"/>
    <mergeCell ref="A33:B33"/>
    <mergeCell ref="S2:U2"/>
    <mergeCell ref="P2:R2"/>
    <mergeCell ref="A13:C13"/>
    <mergeCell ref="A10:C10"/>
    <mergeCell ref="A8:C8"/>
    <mergeCell ref="A11:C11"/>
    <mergeCell ref="E7:F7"/>
    <mergeCell ref="E8:F8"/>
    <mergeCell ref="E9:F9"/>
    <mergeCell ref="E11:F11"/>
    <mergeCell ref="E13:F13"/>
    <mergeCell ref="C4:F4"/>
    <mergeCell ref="E12:F12"/>
  </mergeCells>
  <phoneticPr fontId="0" type="noConversion"/>
  <conditionalFormatting sqref="E11:E15">
    <cfRule type="containsText" dxfId="118" priority="31" operator="containsText" text="сниженный">
      <formula>NOT(ISERROR(SEARCH("сниженный",E11)))</formula>
    </cfRule>
    <cfRule type="containsText" dxfId="117" priority="32" operator="containsText" text="высокий">
      <formula>NOT(ISERROR(SEARCH("высокий",E11)))</formula>
    </cfRule>
    <cfRule type="containsText" dxfId="116" priority="33" operator="containsText" text="норма">
      <formula>NOT(ISERROR(SEARCH("норма",E11)))</formula>
    </cfRule>
    <cfRule type="containsText" dxfId="115" priority="34" operator="containsText" text="низкий">
      <formula>NOT(ISERROR(SEARCH("низкий",E11)))</formula>
    </cfRule>
    <cfRule type="containsText" dxfId="114" priority="38" stopIfTrue="1" operator="containsText" text="ниже среднего">
      <formula>NOT(ISERROR(SEARCH("ниже среднего",E11)))</formula>
    </cfRule>
    <cfRule type="containsText" dxfId="113" priority="112" operator="containsText" text="низкий">
      <formula>NOT(ISERROR(SEARCH("низкий",E11)))</formula>
    </cfRule>
    <cfRule type="containsText" dxfId="112" priority="113" operator="containsText" text="норма">
      <formula>NOT(ISERROR(SEARCH("норма",E11)))</formula>
    </cfRule>
    <cfRule type="containsText" dxfId="111" priority="114" operator="containsText" text="высокий">
      <formula>NOT(ISERROR(SEARCH("высокий",E11)))</formula>
    </cfRule>
    <cfRule type="containsText" dxfId="110" priority="115" operator="containsText" text="норма">
      <formula>NOT(ISERROR(SEARCH("норма",E11)))</formula>
    </cfRule>
  </conditionalFormatting>
  <conditionalFormatting sqref="E17:E22 E11:E15">
    <cfRule type="containsText" dxfId="109" priority="87" operator="containsText" text="низкий">
      <formula>NOT(ISERROR(SEARCH("низкий",E11)))</formula>
    </cfRule>
    <cfRule type="containsText" dxfId="108" priority="88" operator="containsText" text="низкий">
      <formula>NOT(ISERROR(SEARCH("низкий",E11)))</formula>
    </cfRule>
    <cfRule type="containsText" dxfId="107" priority="89" operator="containsText" text="норма">
      <formula>NOT(ISERROR(SEARCH("норма",E11)))</formula>
    </cfRule>
    <cfRule type="containsText" dxfId="106" priority="90" operator="containsText" text="высокий">
      <formula>NOT(ISERROR(SEARCH("высокий",E11)))</formula>
    </cfRule>
  </conditionalFormatting>
  <conditionalFormatting sqref="E17:E22">
    <cfRule type="containsText" dxfId="105" priority="39" stopIfTrue="1" operator="containsText" text="низкий">
      <formula>NOT(ISERROR(SEARCH("низкий",E17)))</formula>
    </cfRule>
    <cfRule type="containsText" dxfId="104" priority="40" stopIfTrue="1" operator="containsText" text="норма">
      <formula>NOT(ISERROR(SEARCH("норма",E17)))</formula>
    </cfRule>
    <cfRule type="containsText" dxfId="103" priority="41" stopIfTrue="1" operator="containsText" text="высокий">
      <formula>NOT(ISERROR(SEARCH("высокий",E17)))</formula>
    </cfRule>
    <cfRule type="containsText" dxfId="102" priority="42" stopIfTrue="1" operator="containsText" text="очень высокий">
      <formula>NOT(ISERROR(SEARCH("очень высокий",E17)))</formula>
    </cfRule>
    <cfRule type="containsText" dxfId="101" priority="44" stopIfTrue="1" operator="containsText" text="низкий">
      <formula>NOT(ISERROR(SEARCH("низкий",E17)))</formula>
    </cfRule>
    <cfRule type="containsText" dxfId="100" priority="45" stopIfTrue="1" operator="containsText" text="сниженный">
      <formula>NOT(ISERROR(SEARCH("сниженный",E17)))</formula>
    </cfRule>
    <cfRule type="containsText" dxfId="99" priority="46" stopIfTrue="1" operator="containsText" text="норма">
      <formula>NOT(ISERROR(SEARCH("норма",E17)))</formula>
    </cfRule>
    <cfRule type="containsText" dxfId="98" priority="47" stopIfTrue="1" operator="containsText" text="высокий">
      <formula>NOT(ISERROR(SEARCH("высокий",E17)))</formula>
    </cfRule>
    <cfRule type="containsText" dxfId="97" priority="81" operator="containsText" text="низкий">
      <formula>NOT(ISERROR(SEARCH("низкий",E17)))</formula>
    </cfRule>
    <cfRule type="containsText" dxfId="96" priority="82" operator="containsText" text="средний">
      <formula>NOT(ISERROR(SEARCH("средний",E17)))</formula>
    </cfRule>
    <cfRule type="containsText" dxfId="95" priority="83" operator="containsText" text="норма">
      <formula>NOT(ISERROR(SEARCH("норма",E17)))</formula>
    </cfRule>
    <cfRule type="containsText" dxfId="94" priority="84" operator="containsText" text="высокий">
      <formula>NOT(ISERROR(SEARCH("высокий",E17)))</formula>
    </cfRule>
  </conditionalFormatting>
  <conditionalFormatting sqref="E17:E22">
    <cfRule type="containsText" dxfId="93" priority="74" operator="containsText" text="нужна консуль">
      <formula>NOT(ISERROR(SEARCH("нужна консуль",E17)))</formula>
    </cfRule>
    <cfRule type="containsText" dxfId="92" priority="75" operator="containsText" text="средний">
      <formula>NOT(ISERROR(SEARCH("средний",E17)))</formula>
    </cfRule>
    <cfRule type="containsText" dxfId="91" priority="76" operator="containsText" text="норма">
      <formula>NOT(ISERROR(SEARCH("норма",E17)))</formula>
    </cfRule>
    <cfRule type="containsText" dxfId="90" priority="77" operator="containsText" text="высокий">
      <formula>NOT(ISERROR(SEARCH("высокий",E17)))</formula>
    </cfRule>
  </conditionalFormatting>
  <conditionalFormatting sqref="D17:E22 B17:C17 A20:E20 B23:D23 B8:E8 D7:E7 D9:E9 B13:C13 A7:A10 D11:E14 A12:A13 A15:E15 A16:A25 E23:E25">
    <cfRule type="containsText" dxfId="89" priority="50" stopIfTrue="1" operator="containsText" text="низкий">
      <formula>NOT(ISERROR(SEARCH("низкий",A7)))</formula>
    </cfRule>
    <cfRule type="containsText" dxfId="88" priority="51" stopIfTrue="1" operator="containsText" text="средний">
      <formula>NOT(ISERROR(SEARCH("средний",A7)))</formula>
    </cfRule>
    <cfRule type="containsText" dxfId="87" priority="52" stopIfTrue="1" operator="containsText" text="высокий">
      <formula>NOT(ISERROR(SEARCH("высокий",A7)))</formula>
    </cfRule>
  </conditionalFormatting>
  <conditionalFormatting sqref="E7:E9">
    <cfRule type="containsText" dxfId="86" priority="35" operator="containsText" text="высокий">
      <formula>NOT(ISERROR(SEARCH("высокий",E7)))</formula>
    </cfRule>
    <cfRule type="containsText" dxfId="85" priority="36" operator="containsText" text="норма">
      <formula>NOT(ISERROR(SEARCH("норма",E7)))</formula>
    </cfRule>
    <cfRule type="containsText" dxfId="84" priority="37" operator="containsText" text="низкий">
      <formula>NOT(ISERROR(SEARCH("низкий",E7)))</formula>
    </cfRule>
    <cfRule type="containsText" dxfId="83" priority="43" stopIfTrue="1" operator="containsText" text="норма">
      <formula>NOT(ISERROR(SEARCH("норма",E7)))</formula>
    </cfRule>
    <cfRule type="containsText" dxfId="82" priority="48" stopIfTrue="1" operator="containsText" text="низкий">
      <formula>NOT(ISERROR(SEARCH("низкий",E7)))</formula>
    </cfRule>
    <cfRule type="containsText" dxfId="81" priority="49" stopIfTrue="1" operator="containsText" text="норма">
      <formula>NOT(ISERROR(SEARCH("норма",E7)))</formula>
    </cfRule>
  </conditionalFormatting>
  <conditionalFormatting sqref="E20">
    <cfRule type="containsText" dxfId="80" priority="29" operator="containsText" text="высокий">
      <formula>NOT(ISERROR(SEARCH("высокий",E20)))</formula>
    </cfRule>
    <cfRule type="containsText" dxfId="79" priority="30" operator="containsText" text="низкий">
      <formula>NOT(ISERROR(SEARCH("низкий",E20)))</formula>
    </cfRule>
  </conditionalFormatting>
  <conditionalFormatting sqref="E17:E19">
    <cfRule type="containsText" dxfId="78" priority="22" operator="containsText" text="высокий">
      <formula>NOT(ISERROR(SEARCH("высокий",E17)))</formula>
    </cfRule>
    <cfRule type="containsText" dxfId="77" priority="23" operator="containsText" text="норма">
      <formula>NOT(ISERROR(SEARCH("норма",E17)))</formula>
    </cfRule>
    <cfRule type="containsText" dxfId="76" priority="24" operator="containsText" text="низкий">
      <formula>NOT(ISERROR(SEARCH("низкий",E17)))</formula>
    </cfRule>
    <cfRule type="containsText" dxfId="75" priority="25" operator="containsText" text="очень высокий">
      <formula>NOT(ISERROR(SEARCH("очень высокий",E17)))</formula>
    </cfRule>
    <cfRule type="containsText" dxfId="74" priority="26" operator="containsText" text="ниже нормы">
      <formula>NOT(ISERROR(SEARCH("ниже нормы",E17)))</formula>
    </cfRule>
    <cfRule type="containsText" dxfId="73" priority="27" operator="containsText" text="очень высокий">
      <formula>NOT(ISERROR(SEARCH("очень высокий",E17)))</formula>
    </cfRule>
    <cfRule type="containsText" dxfId="72" priority="28" operator="containsText" text="очень высокий">
      <formula>NOT(ISERROR(SEARCH("очень высокий",E17)))</formula>
    </cfRule>
  </conditionalFormatting>
  <conditionalFormatting sqref="E23">
    <cfRule type="containsText" dxfId="71" priority="19" operator="containsText" text="высокий">
      <formula>NOT(ISERROR(SEARCH("высокий",E23)))</formula>
    </cfRule>
    <cfRule type="containsText" dxfId="70" priority="20" operator="containsText" text="норма">
      <formula>NOT(ISERROR(SEARCH("норма",E23)))</formula>
    </cfRule>
    <cfRule type="containsText" dxfId="69" priority="21" operator="containsText" text="низкий">
      <formula>NOT(ISERROR(SEARCH("низкий",E23)))</formula>
    </cfRule>
  </conditionalFormatting>
  <conditionalFormatting sqref="E7:F9">
    <cfRule type="containsText" dxfId="68" priority="16" operator="containsText" text="сформирован">
      <formula>NOT(ISERROR(SEARCH("сформирован",E7)))</formula>
    </cfRule>
    <cfRule type="containsText" dxfId="67" priority="17" operator="containsText" text="в стадии формирования">
      <formula>NOT(ISERROR(SEARCH("в стадии формирования",E7)))</formula>
    </cfRule>
    <cfRule type="containsText" dxfId="66" priority="18" operator="containsText" text="не сформирован">
      <formula>NOT(ISERROR(SEARCH("не сформирован",E7)))</formula>
    </cfRule>
  </conditionalFormatting>
  <conditionalFormatting sqref="E11:F15">
    <cfRule type="containsText" dxfId="65" priority="13" operator="containsText" text="сформирован">
      <formula>NOT(ISERROR(SEARCH("сформирован",E11)))</formula>
    </cfRule>
    <cfRule type="containsText" dxfId="64" priority="14" operator="containsText" text="в стадии формирования">
      <formula>NOT(ISERROR(SEARCH("в стадии формирования",E11)))</formula>
    </cfRule>
    <cfRule type="containsText" dxfId="63" priority="15" operator="containsText" text="не сформирован">
      <formula>NOT(ISERROR(SEARCH("не сформирован",E11)))</formula>
    </cfRule>
  </conditionalFormatting>
  <conditionalFormatting sqref="E17:F19">
    <cfRule type="containsText" dxfId="62" priority="10" operator="containsText" text="сформирован">
      <formula>NOT(ISERROR(SEARCH("сформирован",E17)))</formula>
    </cfRule>
    <cfRule type="containsText" dxfId="61" priority="11" operator="containsText" text="в стадии формирования">
      <formula>NOT(ISERROR(SEARCH("в стадии формирования",E17)))</formula>
    </cfRule>
    <cfRule type="containsText" dxfId="60" priority="12" operator="containsText" text="не сформирован">
      <formula>NOT(ISERROR(SEARCH("не сформирован",E17)))</formula>
    </cfRule>
  </conditionalFormatting>
  <conditionalFormatting sqref="E21:F22">
    <cfRule type="containsText" dxfId="59" priority="7" operator="containsText" text="сформирован">
      <formula>NOT(ISERROR(SEARCH("сформирован",E21)))</formula>
    </cfRule>
    <cfRule type="containsText" dxfId="58" priority="8" operator="containsText" text="в стадии формирования">
      <formula>NOT(ISERROR(SEARCH("в стадии формирования",E21)))</formula>
    </cfRule>
    <cfRule type="containsText" dxfId="57" priority="9" operator="containsText" text="не сформирован">
      <formula>NOT(ISERROR(SEARCH("не сформирован",E21)))</formula>
    </cfRule>
  </conditionalFormatting>
  <conditionalFormatting sqref="E24:E25">
    <cfRule type="containsText" dxfId="56" priority="4" operator="containsText" text="сформирован">
      <formula>NOT(ISERROR(SEARCH("сформирован",E24)))</formula>
    </cfRule>
    <cfRule type="containsText" dxfId="55" priority="5" operator="containsText" text="в стадии формирования">
      <formula>NOT(ISERROR(SEARCH("в стадии формирования",E24)))</formula>
    </cfRule>
    <cfRule type="containsText" dxfId="54" priority="6" operator="containsText" text="не сформирован">
      <formula>NOT(ISERROR(SEARCH("не сформирован",E24)))</formula>
    </cfRule>
  </conditionalFormatting>
  <conditionalFormatting sqref="E6:F23 E24:E25">
    <cfRule type="containsText" dxfId="53" priority="1" operator="containsText" text="не сформирован">
      <formula>NOT(ISERROR(SEARCH("не сформирован",E6)))</formula>
    </cfRule>
    <cfRule type="containsText" dxfId="52" priority="2" operator="containsText" text="в стадии формирования">
      <formula>NOT(ISERROR(SEARCH("в стадии формирования",E6)))</formula>
    </cfRule>
    <cfRule type="containsText" dxfId="51" priority="3" operator="containsText" text="сформирован">
      <formula>NOT(ISERROR(SEARCH("сформирован",E6)))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495" t="s">
        <v>12</v>
      </c>
      <c r="B1" s="495"/>
      <c r="C1" s="495"/>
      <c r="D1" s="495" t="s">
        <v>68</v>
      </c>
      <c r="E1" s="495"/>
      <c r="F1" s="495"/>
      <c r="G1" s="495" t="s">
        <v>67</v>
      </c>
      <c r="H1" s="495"/>
      <c r="I1" s="495"/>
      <c r="J1" s="495" t="s">
        <v>87</v>
      </c>
      <c r="K1" s="495"/>
      <c r="L1" s="495"/>
      <c r="M1" s="492" t="s">
        <v>107</v>
      </c>
      <c r="N1" s="493"/>
      <c r="O1" s="494"/>
    </row>
    <row r="2" spans="1:16" ht="47.25">
      <c r="A2" s="28" t="s">
        <v>4</v>
      </c>
      <c r="B2" s="29" t="s">
        <v>13</v>
      </c>
      <c r="C2" s="36" t="s">
        <v>14</v>
      </c>
      <c r="D2" s="39" t="s">
        <v>33</v>
      </c>
      <c r="E2" s="27" t="s">
        <v>34</v>
      </c>
      <c r="F2" s="40" t="s">
        <v>35</v>
      </c>
      <c r="G2" s="28" t="s">
        <v>33</v>
      </c>
      <c r="H2" s="29" t="s">
        <v>51</v>
      </c>
      <c r="I2" s="43" t="s">
        <v>14</v>
      </c>
      <c r="J2" s="28" t="s">
        <v>33</v>
      </c>
      <c r="K2" s="49" t="s">
        <v>51</v>
      </c>
      <c r="L2" s="30" t="s">
        <v>69</v>
      </c>
      <c r="M2" s="28" t="s">
        <v>33</v>
      </c>
      <c r="N2" s="29" t="s">
        <v>51</v>
      </c>
      <c r="O2" s="43" t="s">
        <v>14</v>
      </c>
      <c r="P2" s="5"/>
    </row>
    <row r="3" spans="1:16" ht="189">
      <c r="A3" s="31" t="s">
        <v>15</v>
      </c>
      <c r="B3" s="21" t="s">
        <v>16</v>
      </c>
      <c r="C3" s="37" t="s">
        <v>17</v>
      </c>
      <c r="D3" s="31" t="s">
        <v>36</v>
      </c>
      <c r="E3" s="21" t="s">
        <v>37</v>
      </c>
      <c r="F3" s="37" t="s">
        <v>38</v>
      </c>
      <c r="G3" s="44" t="s">
        <v>52</v>
      </c>
      <c r="H3" s="22" t="s">
        <v>53</v>
      </c>
      <c r="I3" s="45" t="s">
        <v>54</v>
      </c>
      <c r="J3" s="31" t="s">
        <v>70</v>
      </c>
      <c r="K3" s="21" t="s">
        <v>71</v>
      </c>
      <c r="L3" s="32" t="s">
        <v>72</v>
      </c>
      <c r="M3" s="50" t="s">
        <v>89</v>
      </c>
      <c r="N3" s="23" t="s">
        <v>105</v>
      </c>
      <c r="O3" s="51" t="s">
        <v>106</v>
      </c>
      <c r="P3" s="5"/>
    </row>
    <row r="4" spans="1:16" ht="141.75">
      <c r="A4" s="31" t="s">
        <v>18</v>
      </c>
      <c r="B4" s="21" t="s">
        <v>19</v>
      </c>
      <c r="C4" s="37" t="s">
        <v>20</v>
      </c>
      <c r="D4" s="31" t="s">
        <v>39</v>
      </c>
      <c r="E4" s="21" t="s">
        <v>40</v>
      </c>
      <c r="F4" s="37" t="s">
        <v>41</v>
      </c>
      <c r="G4" s="44" t="s">
        <v>55</v>
      </c>
      <c r="H4" s="21" t="s">
        <v>56</v>
      </c>
      <c r="I4" s="45" t="s">
        <v>110</v>
      </c>
      <c r="J4" s="31" t="s">
        <v>73</v>
      </c>
      <c r="K4" s="21" t="s">
        <v>74</v>
      </c>
      <c r="L4" s="32" t="s">
        <v>75</v>
      </c>
      <c r="M4" s="50" t="s">
        <v>90</v>
      </c>
      <c r="N4" s="23" t="s">
        <v>103</v>
      </c>
      <c r="O4" s="52" t="s">
        <v>104</v>
      </c>
      <c r="P4" s="5"/>
    </row>
    <row r="5" spans="1:16" ht="204.75">
      <c r="A5" s="31" t="s">
        <v>21</v>
      </c>
      <c r="B5" s="21" t="s">
        <v>22</v>
      </c>
      <c r="C5" s="37" t="s">
        <v>23</v>
      </c>
      <c r="D5" s="31" t="s">
        <v>42</v>
      </c>
      <c r="E5" s="21" t="s">
        <v>43</v>
      </c>
      <c r="F5" s="37" t="s">
        <v>44</v>
      </c>
      <c r="G5" s="44" t="s">
        <v>57</v>
      </c>
      <c r="H5" s="22" t="s">
        <v>58</v>
      </c>
      <c r="I5" s="45" t="s">
        <v>59</v>
      </c>
      <c r="J5" s="31" t="s">
        <v>76</v>
      </c>
      <c r="K5" s="21" t="s">
        <v>77</v>
      </c>
      <c r="L5" s="32" t="s">
        <v>78</v>
      </c>
      <c r="M5" s="53" t="s">
        <v>91</v>
      </c>
      <c r="N5" s="23" t="s">
        <v>101</v>
      </c>
      <c r="O5" s="54" t="s">
        <v>102</v>
      </c>
      <c r="P5" s="5"/>
    </row>
    <row r="6" spans="1:16" ht="157.5">
      <c r="A6" s="31" t="s">
        <v>24</v>
      </c>
      <c r="B6" s="21" t="s">
        <v>25</v>
      </c>
      <c r="C6" s="37" t="s">
        <v>26</v>
      </c>
      <c r="D6" s="31" t="s">
        <v>45</v>
      </c>
      <c r="E6" s="21" t="s">
        <v>46</v>
      </c>
      <c r="F6" s="37" t="s">
        <v>47</v>
      </c>
      <c r="G6" s="31" t="s">
        <v>60</v>
      </c>
      <c r="H6" s="22" t="s">
        <v>61</v>
      </c>
      <c r="I6" s="45" t="s">
        <v>109</v>
      </c>
      <c r="J6" s="31" t="s">
        <v>79</v>
      </c>
      <c r="K6" s="21" t="s">
        <v>80</v>
      </c>
      <c r="L6" s="32" t="s">
        <v>81</v>
      </c>
      <c r="M6" s="55" t="s">
        <v>92</v>
      </c>
      <c r="N6" s="23" t="s">
        <v>88</v>
      </c>
      <c r="O6" s="54" t="s">
        <v>93</v>
      </c>
      <c r="P6" s="5"/>
    </row>
    <row r="7" spans="1:16" ht="126" customHeight="1" thickBot="1">
      <c r="A7" s="31" t="s">
        <v>27</v>
      </c>
      <c r="B7" s="21" t="s">
        <v>28</v>
      </c>
      <c r="C7" s="37" t="s">
        <v>29</v>
      </c>
      <c r="D7" s="33" t="s">
        <v>48</v>
      </c>
      <c r="E7" s="34" t="s">
        <v>49</v>
      </c>
      <c r="F7" s="41" t="s">
        <v>50</v>
      </c>
      <c r="G7" s="44" t="s">
        <v>62</v>
      </c>
      <c r="H7" s="22" t="s">
        <v>63</v>
      </c>
      <c r="I7" s="45" t="s">
        <v>108</v>
      </c>
      <c r="J7" s="31" t="s">
        <v>82</v>
      </c>
      <c r="K7" s="21" t="s">
        <v>83</v>
      </c>
      <c r="L7" s="32" t="s">
        <v>84</v>
      </c>
      <c r="M7" s="55" t="s">
        <v>94</v>
      </c>
      <c r="N7" s="23" t="s">
        <v>99</v>
      </c>
      <c r="O7" s="54" t="s">
        <v>98</v>
      </c>
      <c r="P7" s="5"/>
    </row>
    <row r="8" spans="1:16" ht="189.75" thickBot="1">
      <c r="A8" s="33" t="s">
        <v>30</v>
      </c>
      <c r="B8" s="34" t="s">
        <v>31</v>
      </c>
      <c r="C8" s="35" t="s">
        <v>32</v>
      </c>
      <c r="D8" s="38"/>
      <c r="E8" s="6"/>
      <c r="F8" s="42"/>
      <c r="G8" s="46" t="s">
        <v>64</v>
      </c>
      <c r="H8" s="47" t="s">
        <v>65</v>
      </c>
      <c r="I8" s="48" t="s">
        <v>66</v>
      </c>
      <c r="J8" s="33" t="s">
        <v>85</v>
      </c>
      <c r="K8" s="34" t="s">
        <v>86</v>
      </c>
      <c r="L8" s="35" t="s">
        <v>100</v>
      </c>
      <c r="M8" s="56" t="s">
        <v>95</v>
      </c>
      <c r="N8" s="57" t="s">
        <v>96</v>
      </c>
      <c r="O8" s="58" t="s">
        <v>97</v>
      </c>
      <c r="P8" s="5"/>
    </row>
    <row r="9" spans="1:16" ht="15" customHeight="1">
      <c r="A9" s="6"/>
      <c r="B9" s="6"/>
      <c r="C9" s="6"/>
      <c r="G9" s="6"/>
      <c r="H9" s="6"/>
      <c r="I9" s="6"/>
      <c r="J9" s="6"/>
      <c r="K9" s="6"/>
      <c r="L9" s="6"/>
      <c r="M9" s="24"/>
      <c r="N9" s="25"/>
      <c r="O9" s="26"/>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BE40"/>
  <sheetViews>
    <sheetView topLeftCell="A18" zoomScale="70" zoomScaleNormal="70" workbookViewId="0">
      <selection activeCell="N34" sqref="D5:N34"/>
    </sheetView>
  </sheetViews>
  <sheetFormatPr defaultColWidth="9.140625" defaultRowHeight="15"/>
  <cols>
    <col min="1" max="1" width="9.140625" style="82"/>
    <col min="2" max="2" width="22.5703125" style="82" customWidth="1"/>
    <col min="3" max="27" width="9.140625" style="82"/>
    <col min="28" max="31" width="9.140625" style="114"/>
    <col min="32" max="37" width="9.140625" style="82"/>
    <col min="38" max="39" width="9.140625" style="114"/>
    <col min="40" max="54" width="9.140625" style="82"/>
    <col min="55" max="56" width="9.140625" style="114"/>
    <col min="57" max="16384" width="9.140625" style="93"/>
  </cols>
  <sheetData>
    <row r="1" spans="1:57" ht="15.75" thickBot="1">
      <c r="A1" s="324" t="s">
        <v>119</v>
      </c>
      <c r="B1" s="324"/>
      <c r="C1" s="324"/>
      <c r="D1" s="324"/>
      <c r="E1" s="324"/>
      <c r="F1" s="324"/>
      <c r="G1" s="324"/>
      <c r="H1" s="324"/>
      <c r="I1" s="324"/>
      <c r="J1" s="324"/>
      <c r="K1" s="324"/>
      <c r="L1" s="324"/>
      <c r="M1" s="324"/>
      <c r="N1" s="324"/>
      <c r="O1" s="324"/>
      <c r="P1" s="324"/>
      <c r="Q1" s="324"/>
      <c r="R1" s="324"/>
      <c r="S1" s="324"/>
      <c r="T1" s="324"/>
      <c r="U1" s="324"/>
      <c r="V1" s="324"/>
      <c r="W1" s="324"/>
      <c r="X1" s="324"/>
      <c r="Y1" s="324"/>
      <c r="Z1" s="324"/>
      <c r="AA1" s="324"/>
      <c r="AB1" s="324"/>
      <c r="AC1" s="324"/>
      <c r="AD1" s="325"/>
      <c r="AE1" s="325"/>
      <c r="AF1" s="325"/>
      <c r="AG1" s="325"/>
      <c r="AH1" s="325"/>
      <c r="AI1" s="325"/>
      <c r="AJ1" s="325"/>
      <c r="AK1" s="325"/>
      <c r="AL1" s="325"/>
      <c r="AM1" s="325"/>
      <c r="AN1" s="325"/>
      <c r="AO1" s="325"/>
      <c r="AP1" s="325"/>
      <c r="AQ1" s="325"/>
      <c r="AR1" s="325"/>
      <c r="AS1" s="325"/>
      <c r="AT1" s="325"/>
      <c r="AU1" s="325"/>
      <c r="AV1" s="325"/>
      <c r="AW1" s="325"/>
      <c r="AX1" s="325"/>
      <c r="AY1" s="325"/>
      <c r="AZ1" s="325"/>
      <c r="BA1" s="325"/>
      <c r="BB1" s="325"/>
      <c r="BC1" s="325"/>
      <c r="BD1" s="325"/>
    </row>
    <row r="2" spans="1:57" ht="45" customHeight="1" thickBot="1">
      <c r="A2" s="334" t="str">
        <f>список!A1</f>
        <v>№</v>
      </c>
      <c r="B2" s="337" t="str">
        <f>список!B1</f>
        <v>Фамилия, имя воспитанника</v>
      </c>
      <c r="C2" s="334" t="str">
        <f>список!C1</f>
        <v xml:space="preserve">дата </v>
      </c>
      <c r="D2" s="326" t="s">
        <v>120</v>
      </c>
      <c r="E2" s="326"/>
      <c r="F2" s="326"/>
      <c r="G2" s="326"/>
      <c r="H2" s="326"/>
      <c r="I2" s="326"/>
      <c r="J2" s="326"/>
      <c r="K2" s="326"/>
      <c r="L2" s="326"/>
      <c r="M2" s="326"/>
      <c r="N2" s="326"/>
      <c r="O2" s="326"/>
      <c r="P2" s="326"/>
      <c r="Q2" s="326"/>
      <c r="R2" s="326"/>
      <c r="S2" s="326"/>
      <c r="T2" s="326"/>
      <c r="U2" s="326"/>
      <c r="V2" s="326"/>
      <c r="W2" s="326"/>
      <c r="X2" s="326"/>
      <c r="Y2" s="326"/>
      <c r="Z2" s="326"/>
      <c r="AA2" s="326"/>
      <c r="AB2" s="326"/>
      <c r="AC2" s="327"/>
      <c r="AD2" s="190"/>
      <c r="AE2" s="190"/>
      <c r="AF2" s="328" t="s">
        <v>123</v>
      </c>
      <c r="AG2" s="329"/>
      <c r="AH2" s="329"/>
      <c r="AI2" s="329"/>
      <c r="AJ2" s="329"/>
      <c r="AK2" s="329"/>
      <c r="AL2" s="329"/>
      <c r="AM2" s="330"/>
      <c r="AN2" s="331" t="s">
        <v>124</v>
      </c>
      <c r="AO2" s="332"/>
      <c r="AP2" s="332"/>
      <c r="AQ2" s="332"/>
      <c r="AR2" s="332"/>
      <c r="AS2" s="332"/>
      <c r="AT2" s="332"/>
      <c r="AU2" s="332"/>
      <c r="AV2" s="332"/>
      <c r="AW2" s="332"/>
      <c r="AX2" s="332"/>
      <c r="AY2" s="332"/>
      <c r="AZ2" s="332"/>
      <c r="BA2" s="332"/>
      <c r="BB2" s="332"/>
      <c r="BC2" s="332"/>
      <c r="BD2" s="333"/>
      <c r="BE2" s="127"/>
    </row>
    <row r="3" spans="1:57" ht="27.75" customHeight="1" thickBot="1">
      <c r="A3" s="335"/>
      <c r="B3" s="338"/>
      <c r="C3" s="340"/>
      <c r="D3" s="342" t="s">
        <v>121</v>
      </c>
      <c r="E3" s="343"/>
      <c r="F3" s="343"/>
      <c r="G3" s="343"/>
      <c r="H3" s="343"/>
      <c r="I3" s="343"/>
      <c r="J3" s="343"/>
      <c r="K3" s="343"/>
      <c r="L3" s="343"/>
      <c r="M3" s="343"/>
      <c r="N3" s="343"/>
      <c r="O3" s="343"/>
      <c r="P3" s="344"/>
      <c r="Q3" s="342" t="s">
        <v>122</v>
      </c>
      <c r="R3" s="343"/>
      <c r="S3" s="343"/>
      <c r="T3" s="343"/>
      <c r="U3" s="343"/>
      <c r="V3" s="343"/>
      <c r="W3" s="343"/>
      <c r="X3" s="343"/>
      <c r="Y3" s="343"/>
      <c r="Z3" s="343"/>
      <c r="AA3" s="343"/>
      <c r="AB3" s="343"/>
      <c r="AC3" s="344"/>
      <c r="AD3" s="353" t="s">
        <v>0</v>
      </c>
      <c r="AE3" s="346"/>
      <c r="AF3" s="351" t="s">
        <v>191</v>
      </c>
      <c r="AG3" s="319" t="s">
        <v>192</v>
      </c>
      <c r="AH3" s="319" t="s">
        <v>306</v>
      </c>
      <c r="AI3" s="319" t="s">
        <v>193</v>
      </c>
      <c r="AJ3" s="319" t="s">
        <v>307</v>
      </c>
      <c r="AK3" s="319" t="s">
        <v>308</v>
      </c>
      <c r="AL3" s="321" t="s">
        <v>0</v>
      </c>
      <c r="AM3" s="321"/>
      <c r="AN3" s="319" t="s">
        <v>194</v>
      </c>
      <c r="AO3" s="319" t="s">
        <v>195</v>
      </c>
      <c r="AP3" s="319" t="s">
        <v>197</v>
      </c>
      <c r="AQ3" s="319" t="s">
        <v>198</v>
      </c>
      <c r="AR3" s="319" t="s">
        <v>199</v>
      </c>
      <c r="AS3" s="319" t="s">
        <v>196</v>
      </c>
      <c r="AT3" s="319" t="s">
        <v>200</v>
      </c>
      <c r="AU3" s="319" t="s">
        <v>201</v>
      </c>
      <c r="AV3" s="319" t="s">
        <v>202</v>
      </c>
      <c r="AW3" s="319" t="s">
        <v>203</v>
      </c>
      <c r="AX3" s="319" t="s">
        <v>204</v>
      </c>
      <c r="AY3" s="319" t="s">
        <v>205</v>
      </c>
      <c r="AZ3" s="319" t="s">
        <v>206</v>
      </c>
      <c r="BA3" s="319" t="s">
        <v>207</v>
      </c>
      <c r="BB3" s="319" t="s">
        <v>208</v>
      </c>
      <c r="BC3" s="347" t="s">
        <v>0</v>
      </c>
      <c r="BD3" s="348"/>
      <c r="BE3" s="127"/>
    </row>
    <row r="4" spans="1:57" ht="329.25" customHeight="1" thickBot="1">
      <c r="A4" s="336"/>
      <c r="B4" s="339"/>
      <c r="C4" s="341"/>
      <c r="D4" s="132" t="s">
        <v>169</v>
      </c>
      <c r="E4" s="132" t="s">
        <v>170</v>
      </c>
      <c r="F4" s="132" t="s">
        <v>171</v>
      </c>
      <c r="G4" s="132" t="s">
        <v>172</v>
      </c>
      <c r="H4" s="132" t="s">
        <v>173</v>
      </c>
      <c r="I4" s="132" t="s">
        <v>174</v>
      </c>
      <c r="J4" s="132" t="s">
        <v>175</v>
      </c>
      <c r="K4" s="132" t="s">
        <v>176</v>
      </c>
      <c r="L4" s="132" t="s">
        <v>177</v>
      </c>
      <c r="M4" s="132" t="s">
        <v>178</v>
      </c>
      <c r="N4" s="132" t="s">
        <v>179</v>
      </c>
      <c r="O4" s="345" t="s">
        <v>277</v>
      </c>
      <c r="P4" s="346"/>
      <c r="Q4" s="132" t="s">
        <v>180</v>
      </c>
      <c r="R4" s="132" t="s">
        <v>181</v>
      </c>
      <c r="S4" s="132" t="s">
        <v>182</v>
      </c>
      <c r="T4" s="132" t="s">
        <v>183</v>
      </c>
      <c r="U4" s="132" t="s">
        <v>184</v>
      </c>
      <c r="V4" s="132" t="s">
        <v>185</v>
      </c>
      <c r="W4" s="132" t="s">
        <v>186</v>
      </c>
      <c r="X4" s="132" t="s">
        <v>187</v>
      </c>
      <c r="Y4" s="132" t="s">
        <v>188</v>
      </c>
      <c r="Z4" s="132" t="s">
        <v>189</v>
      </c>
      <c r="AA4" s="206" t="s">
        <v>190</v>
      </c>
      <c r="AB4" s="345" t="s">
        <v>277</v>
      </c>
      <c r="AC4" s="346"/>
      <c r="AD4" s="354"/>
      <c r="AE4" s="350"/>
      <c r="AF4" s="352"/>
      <c r="AG4" s="323"/>
      <c r="AH4" s="323"/>
      <c r="AI4" s="323"/>
      <c r="AJ4" s="323"/>
      <c r="AK4" s="323"/>
      <c r="AL4" s="322"/>
      <c r="AM4" s="322"/>
      <c r="AN4" s="320"/>
      <c r="AO4" s="320"/>
      <c r="AP4" s="320"/>
      <c r="AQ4" s="320"/>
      <c r="AR4" s="320"/>
      <c r="AS4" s="320"/>
      <c r="AT4" s="320"/>
      <c r="AU4" s="320"/>
      <c r="AV4" s="320"/>
      <c r="AW4" s="320"/>
      <c r="AX4" s="320"/>
      <c r="AY4" s="320"/>
      <c r="AZ4" s="320"/>
      <c r="BA4" s="320"/>
      <c r="BB4" s="320"/>
      <c r="BC4" s="349"/>
      <c r="BD4" s="350"/>
      <c r="BE4" s="127"/>
    </row>
    <row r="5" spans="1:57">
      <c r="A5" s="82">
        <f>список!A2</f>
        <v>1</v>
      </c>
      <c r="B5" s="145" t="str">
        <f>IF(список!B2="","",список!B2)</f>
        <v/>
      </c>
      <c r="C5" s="82" t="str">
        <f>IF(список!C2="","",список!C2)</f>
        <v/>
      </c>
      <c r="D5" s="191"/>
      <c r="E5" s="192"/>
      <c r="F5" s="191"/>
      <c r="G5" s="192"/>
      <c r="H5" s="191"/>
      <c r="I5" s="191"/>
      <c r="J5" s="191"/>
      <c r="K5" s="192"/>
      <c r="L5" s="83"/>
      <c r="M5" s="83"/>
      <c r="N5" s="228"/>
      <c r="O5" s="232" t="str">
        <f>IF(D5="","",IF(E5="","",IF(F5="","",IF(G5="","",IF(H5="","",IF(I5="","",IF(J5="","",IF(K5="","",IF(L5="","",IF(M5="","",IF(N5="","",SUM(D5:N5)/11)))))))))))</f>
        <v/>
      </c>
      <c r="P5" s="233" t="str">
        <f>IF(O5="","",IF(O5&gt;1.5,"сформирован",IF(O5&lt;0.5,"не сформирован", "в стадии формирования")))</f>
        <v/>
      </c>
      <c r="Q5" s="191"/>
      <c r="R5" s="192"/>
      <c r="S5" s="192"/>
      <c r="T5" s="192"/>
      <c r="U5" s="192"/>
      <c r="V5" s="192"/>
      <c r="W5" s="192"/>
      <c r="X5" s="192"/>
      <c r="Y5" s="194"/>
      <c r="Z5" s="194"/>
      <c r="AA5" s="246"/>
      <c r="AB5" s="234" t="str">
        <f>IF(Q5="","",IF(R5="","",IF(S5="","",IF(T5="","",IF(U5="","",IF(V5="","",IF(W5="","",IF(X5="","",IF(Y5="","",IF(Z5="","",IF(AA5="","",SUM(Q5:AA5)/11)))))))))))</f>
        <v/>
      </c>
      <c r="AC5" s="270" t="str">
        <f>IF(AB5="","",IF(AB5&gt;1.5,"сформирован",IF(AB5&lt;0.5,"не сформирован", "в стадии формирования")))</f>
        <v/>
      </c>
      <c r="AD5" s="271" t="str">
        <f t="shared" ref="AD5:AD39" si="0">IF(O5="","",IF(AB5="","",SUM(O5+AB5)/2))</f>
        <v/>
      </c>
      <c r="AE5" s="235" t="str">
        <f>IF(AD5="","",IF(AD5&gt;1.5,"сформирован",IF(AD5&lt;0.5,"не сформирован", "в стадии формирования")))</f>
        <v/>
      </c>
      <c r="AF5" s="193"/>
      <c r="AG5" s="192"/>
      <c r="AH5" s="192"/>
      <c r="AI5" s="192"/>
      <c r="AJ5" s="192"/>
      <c r="AK5" s="315"/>
      <c r="AL5" s="238" t="str">
        <f>IF(AF5="","",IF(AG5="","",IF(AH5="","",IF(AI5="","",IF(AJ5="","",IF(AK5="","",SUM(AF5:AK5)/6))))))</f>
        <v/>
      </c>
      <c r="AM5" s="239" t="str">
        <f>IF(AL5="","",IF(AL5&gt;1.5,"сформирован",IF(AL5&lt;0.5,"не сформирован","в стадии формирования")))</f>
        <v/>
      </c>
      <c r="AN5" s="191"/>
      <c r="AO5" s="192"/>
      <c r="AP5" s="192"/>
      <c r="AQ5" s="192"/>
      <c r="AR5" s="192"/>
      <c r="AS5" s="192"/>
      <c r="AT5" s="192"/>
      <c r="AU5" s="192"/>
      <c r="AV5" s="194"/>
      <c r="AW5" s="194"/>
      <c r="AX5" s="246"/>
      <c r="AY5" s="192"/>
      <c r="AZ5" s="192"/>
      <c r="BA5" s="192"/>
      <c r="BB5" s="192"/>
      <c r="BC5" s="240" t="str">
        <f>IF(AN5="","",IF(AO5="","",IF(AP5="","",IF(AQ5="","",IF(AR5="","",IF(AS5="","",IF(AT5="","",IF(AU5="","",IF(AV5="","",IF(AW5="","",IF(AX5="","",IF(AY5="","",IF(AZ5="","",IF(BA5="","",IF(BB5="","",(SUM(AN5:BB5)/15))))))))))))))))</f>
        <v/>
      </c>
      <c r="BD5" s="241" t="str">
        <f>IF(BC5="","",IF(BC5&gt;1.5,"сформирован",IF(BC5&lt;0.5,"не сформирован", "в стадии формирования")))</f>
        <v/>
      </c>
      <c r="BE5" s="127"/>
    </row>
    <row r="6" spans="1:57">
      <c r="A6" s="82">
        <f>список!A3</f>
        <v>2</v>
      </c>
      <c r="B6" s="145" t="str">
        <f>IF(список!B3="","",список!B3)</f>
        <v/>
      </c>
      <c r="C6" s="82">
        <f>IF(список!C3="","",список!C3)</f>
        <v>0</v>
      </c>
      <c r="D6" s="191"/>
      <c r="E6" s="193"/>
      <c r="F6" s="191"/>
      <c r="G6" s="192"/>
      <c r="H6" s="192"/>
      <c r="I6" s="191"/>
      <c r="J6" s="191"/>
      <c r="K6" s="193"/>
      <c r="L6" s="83"/>
      <c r="M6" s="83"/>
      <c r="N6" s="228"/>
      <c r="O6" s="244" t="str">
        <f t="shared" ref="O6:O39" si="1">IF(D6="","",IF(E6="","",IF(F6="","",IF(G6="","",IF(H6="","",IF(I6="","",IF(J6="","",IF(K6="","",IF(L6="","",IF(M6="","",IF(N6="","",SUM(D6:N6)/11)))))))))))</f>
        <v/>
      </c>
      <c r="P6" s="245" t="str">
        <f t="shared" ref="P6:P39" si="2">IF(O6="","",IF(O6&gt;1.5,"сформирован",IF(O6&lt;0.5,"не сформирован", "в стадии формирования")))</f>
        <v/>
      </c>
      <c r="Q6" s="191"/>
      <c r="R6" s="193"/>
      <c r="S6" s="193"/>
      <c r="T6" s="193"/>
      <c r="U6" s="193"/>
      <c r="V6" s="193"/>
      <c r="W6" s="193"/>
      <c r="X6" s="193"/>
      <c r="Y6" s="193"/>
      <c r="Z6" s="193"/>
      <c r="AA6" s="237"/>
      <c r="AB6" s="236" t="str">
        <f t="shared" ref="AB6:AB39" si="3">IF(Q6="","",IF(R6="","",IF(S6="","",IF(T6="","",IF(U6="","",IF(V6="","",IF(W6="","",IF(X6="","",IF(Y6="","",IF(Z6="","",IF(AA6="","",SUM(Q6:AA6)/11)))))))))))</f>
        <v/>
      </c>
      <c r="AC6" s="277" t="str">
        <f t="shared" ref="AC6:AC39" si="4">IF(AB6="","",IF(AB6&gt;1.5,"сформирован",IF(AB6&lt;0.5,"не сформирован", "в стадии формирования")))</f>
        <v/>
      </c>
      <c r="AD6" s="272" t="str">
        <f t="shared" si="0"/>
        <v/>
      </c>
      <c r="AE6" s="273" t="str">
        <f t="shared" ref="AE6:AE39" si="5">IF(AD6="","",IF(AD6&gt;1.5,"сформирован",IF(AD6&lt;0.5,"не сформирован", "в стадии формирования")))</f>
        <v/>
      </c>
      <c r="AF6" s="193"/>
      <c r="AG6" s="193"/>
      <c r="AH6" s="193"/>
      <c r="AI6" s="193"/>
      <c r="AJ6" s="193"/>
      <c r="AK6" s="237"/>
      <c r="AL6" s="266" t="str">
        <f t="shared" ref="AL6:AL39" si="6">IF(AF6="","",IF(AG6="","",IF(AH6="","",IF(AI6="","",IF(AJ6="","",IF(AK6="","",SUM(AF6:AK6)/6))))))</f>
        <v/>
      </c>
      <c r="AM6" s="267" t="str">
        <f t="shared" ref="AM6:AM39" si="7">IF(AL6="","",IF(AL6&gt;1.5,"сформирован",IF(AL6&lt;0.5,"не сформирован","в стадии формирования")))</f>
        <v/>
      </c>
      <c r="AN6" s="191"/>
      <c r="AO6" s="193"/>
      <c r="AP6" s="193"/>
      <c r="AQ6" s="193"/>
      <c r="AR6" s="193"/>
      <c r="AS6" s="193"/>
      <c r="AT6" s="193"/>
      <c r="AU6" s="193"/>
      <c r="AV6" s="193"/>
      <c r="AW6" s="193"/>
      <c r="AX6" s="237"/>
      <c r="AY6" s="193"/>
      <c r="AZ6" s="193"/>
      <c r="BA6" s="193"/>
      <c r="BB6" s="193"/>
      <c r="BC6" s="262" t="str">
        <f t="shared" ref="BC6:BC39" si="8">IF(AN6="","",IF(AO6="","",IF(AP6="","",IF(AQ6="","",IF(AR6="","",IF(AS6="","",IF(AT6="","",IF(AU6="","",IF(AV6="","",IF(AW6="","",IF(AX6="","",IF(AY6="","",IF(AZ6="","",IF(BA6="","",IF(BB6="","",(SUM(AN6:BB6)/15))))))))))))))))</f>
        <v/>
      </c>
      <c r="BD6" s="263" t="str">
        <f t="shared" ref="BD6:BD39" si="9">IF(BC6="","",IF(BC6&gt;1.5,"сформирован",IF(BC6&lt;0.5,"не сформирован", "в стадии формирования")))</f>
        <v/>
      </c>
      <c r="BE6" s="127"/>
    </row>
    <row r="7" spans="1:57">
      <c r="A7" s="82">
        <f>список!A4</f>
        <v>3</v>
      </c>
      <c r="B7" s="145" t="str">
        <f>IF(список!B4="","",список!B4)</f>
        <v/>
      </c>
      <c r="C7" s="82">
        <f>IF(список!C4="","",список!C4)</f>
        <v>0</v>
      </c>
      <c r="D7" s="191"/>
      <c r="E7" s="193"/>
      <c r="F7" s="191"/>
      <c r="G7" s="192"/>
      <c r="H7" s="191"/>
      <c r="I7" s="191"/>
      <c r="J7" s="191"/>
      <c r="K7" s="193"/>
      <c r="L7" s="83"/>
      <c r="M7" s="83"/>
      <c r="N7" s="228"/>
      <c r="O7" s="244" t="str">
        <f t="shared" si="1"/>
        <v/>
      </c>
      <c r="P7" s="245" t="str">
        <f t="shared" si="2"/>
        <v/>
      </c>
      <c r="Q7" s="191"/>
      <c r="R7" s="193"/>
      <c r="S7" s="193"/>
      <c r="T7" s="193"/>
      <c r="U7" s="193"/>
      <c r="V7" s="193"/>
      <c r="W7" s="193"/>
      <c r="X7" s="193"/>
      <c r="Y7" s="193"/>
      <c r="Z7" s="193"/>
      <c r="AA7" s="237"/>
      <c r="AB7" s="236" t="str">
        <f t="shared" si="3"/>
        <v/>
      </c>
      <c r="AC7" s="277" t="str">
        <f t="shared" si="4"/>
        <v/>
      </c>
      <c r="AD7" s="272" t="str">
        <f t="shared" si="0"/>
        <v/>
      </c>
      <c r="AE7" s="273" t="str">
        <f t="shared" si="5"/>
        <v/>
      </c>
      <c r="AF7" s="193"/>
      <c r="AG7" s="193"/>
      <c r="AH7" s="193"/>
      <c r="AI7" s="193"/>
      <c r="AJ7" s="193"/>
      <c r="AK7" s="237"/>
      <c r="AL7" s="266" t="str">
        <f t="shared" si="6"/>
        <v/>
      </c>
      <c r="AM7" s="267" t="str">
        <f t="shared" si="7"/>
        <v/>
      </c>
      <c r="AN7" s="191"/>
      <c r="AO7" s="193"/>
      <c r="AP7" s="193"/>
      <c r="AQ7" s="193"/>
      <c r="AR7" s="193"/>
      <c r="AS7" s="193"/>
      <c r="AT7" s="193"/>
      <c r="AU7" s="193"/>
      <c r="AV7" s="193"/>
      <c r="AW7" s="193"/>
      <c r="AX7" s="237"/>
      <c r="AY7" s="193"/>
      <c r="AZ7" s="193"/>
      <c r="BA7" s="193"/>
      <c r="BB7" s="193"/>
      <c r="BC7" s="262" t="str">
        <f t="shared" si="8"/>
        <v/>
      </c>
      <c r="BD7" s="263" t="str">
        <f t="shared" si="9"/>
        <v/>
      </c>
      <c r="BE7" s="127"/>
    </row>
    <row r="8" spans="1:57">
      <c r="A8" s="82">
        <f>список!A5</f>
        <v>4</v>
      </c>
      <c r="B8" s="145" t="str">
        <f>IF(список!B5="","",список!B5)</f>
        <v/>
      </c>
      <c r="C8" s="82">
        <f>IF(список!C5="","",список!C5)</f>
        <v>0</v>
      </c>
      <c r="D8" s="191"/>
      <c r="E8" s="193"/>
      <c r="F8" s="191"/>
      <c r="G8" s="192"/>
      <c r="H8" s="192"/>
      <c r="I8" s="191"/>
      <c r="J8" s="191"/>
      <c r="K8" s="193"/>
      <c r="L8" s="83"/>
      <c r="M8" s="83"/>
      <c r="N8" s="228"/>
      <c r="O8" s="244" t="str">
        <f t="shared" si="1"/>
        <v/>
      </c>
      <c r="P8" s="245" t="str">
        <f t="shared" si="2"/>
        <v/>
      </c>
      <c r="Q8" s="191"/>
      <c r="R8" s="193"/>
      <c r="S8" s="193"/>
      <c r="T8" s="193"/>
      <c r="U8" s="193"/>
      <c r="V8" s="193"/>
      <c r="W8" s="193"/>
      <c r="X8" s="193"/>
      <c r="Y8" s="193"/>
      <c r="Z8" s="193"/>
      <c r="AA8" s="237"/>
      <c r="AB8" s="236" t="str">
        <f t="shared" si="3"/>
        <v/>
      </c>
      <c r="AC8" s="277" t="str">
        <f t="shared" si="4"/>
        <v/>
      </c>
      <c r="AD8" s="272" t="str">
        <f t="shared" si="0"/>
        <v/>
      </c>
      <c r="AE8" s="273" t="str">
        <f t="shared" si="5"/>
        <v/>
      </c>
      <c r="AF8" s="193"/>
      <c r="AG8" s="193"/>
      <c r="AH8" s="193"/>
      <c r="AI8" s="193"/>
      <c r="AJ8" s="193"/>
      <c r="AK8" s="237"/>
      <c r="AL8" s="266" t="str">
        <f t="shared" si="6"/>
        <v/>
      </c>
      <c r="AM8" s="267" t="str">
        <f t="shared" si="7"/>
        <v/>
      </c>
      <c r="AN8" s="191"/>
      <c r="AO8" s="193"/>
      <c r="AP8" s="193"/>
      <c r="AQ8" s="193"/>
      <c r="AR8" s="193"/>
      <c r="AS8" s="193"/>
      <c r="AT8" s="193"/>
      <c r="AU8" s="193"/>
      <c r="AV8" s="193"/>
      <c r="AW8" s="193"/>
      <c r="AX8" s="237"/>
      <c r="AY8" s="193"/>
      <c r="AZ8" s="193"/>
      <c r="BA8" s="193"/>
      <c r="BB8" s="193"/>
      <c r="BC8" s="262" t="str">
        <f t="shared" si="8"/>
        <v/>
      </c>
      <c r="BD8" s="263" t="str">
        <f t="shared" si="9"/>
        <v/>
      </c>
      <c r="BE8" s="127"/>
    </row>
    <row r="9" spans="1:57">
      <c r="A9" s="82">
        <f>список!A6</f>
        <v>5</v>
      </c>
      <c r="B9" s="145" t="str">
        <f>IF(список!B6="","",список!B6)</f>
        <v/>
      </c>
      <c r="C9" s="82">
        <f>IF(список!C6="","",список!C6)</f>
        <v>0</v>
      </c>
      <c r="D9" s="191"/>
      <c r="E9" s="193"/>
      <c r="F9" s="191"/>
      <c r="G9" s="192"/>
      <c r="H9" s="192"/>
      <c r="I9" s="191"/>
      <c r="J9" s="193"/>
      <c r="K9" s="193"/>
      <c r="L9" s="83"/>
      <c r="M9" s="83"/>
      <c r="N9" s="228"/>
      <c r="O9" s="244" t="str">
        <f t="shared" si="1"/>
        <v/>
      </c>
      <c r="P9" s="245" t="str">
        <f t="shared" si="2"/>
        <v/>
      </c>
      <c r="Q9" s="191"/>
      <c r="R9" s="193"/>
      <c r="S9" s="193"/>
      <c r="T9" s="193"/>
      <c r="U9" s="193"/>
      <c r="V9" s="193"/>
      <c r="W9" s="193"/>
      <c r="X9" s="193"/>
      <c r="Y9" s="193"/>
      <c r="Z9" s="193"/>
      <c r="AA9" s="237"/>
      <c r="AB9" s="236" t="str">
        <f t="shared" si="3"/>
        <v/>
      </c>
      <c r="AC9" s="277" t="str">
        <f t="shared" si="4"/>
        <v/>
      </c>
      <c r="AD9" s="272" t="str">
        <f t="shared" si="0"/>
        <v/>
      </c>
      <c r="AE9" s="273" t="str">
        <f t="shared" si="5"/>
        <v/>
      </c>
      <c r="AF9" s="193"/>
      <c r="AG9" s="193"/>
      <c r="AH9" s="193"/>
      <c r="AI9" s="193"/>
      <c r="AJ9" s="193"/>
      <c r="AK9" s="237"/>
      <c r="AL9" s="266" t="str">
        <f t="shared" si="6"/>
        <v/>
      </c>
      <c r="AM9" s="267" t="str">
        <f t="shared" si="7"/>
        <v/>
      </c>
      <c r="AN9" s="191"/>
      <c r="AO9" s="193"/>
      <c r="AP9" s="193"/>
      <c r="AQ9" s="193"/>
      <c r="AR9" s="193"/>
      <c r="AS9" s="193"/>
      <c r="AT9" s="193"/>
      <c r="AU9" s="193"/>
      <c r="AV9" s="193"/>
      <c r="AW9" s="193"/>
      <c r="AX9" s="237"/>
      <c r="AY9" s="193"/>
      <c r="AZ9" s="193"/>
      <c r="BA9" s="193"/>
      <c r="BB9" s="193"/>
      <c r="BC9" s="262" t="str">
        <f t="shared" si="8"/>
        <v/>
      </c>
      <c r="BD9" s="263" t="str">
        <f t="shared" si="9"/>
        <v/>
      </c>
      <c r="BE9" s="127"/>
    </row>
    <row r="10" spans="1:57">
      <c r="A10" s="82">
        <f>список!A7</f>
        <v>6</v>
      </c>
      <c r="B10" s="145" t="str">
        <f>IF(список!B7="","",список!B7)</f>
        <v/>
      </c>
      <c r="C10" s="82">
        <f>IF(список!C7="","",список!C7)</f>
        <v>0</v>
      </c>
      <c r="D10" s="191"/>
      <c r="E10" s="193"/>
      <c r="F10" s="192"/>
      <c r="G10" s="192"/>
      <c r="H10" s="191"/>
      <c r="I10" s="192"/>
      <c r="J10" s="193"/>
      <c r="K10" s="193"/>
      <c r="L10" s="83"/>
      <c r="M10" s="83"/>
      <c r="N10" s="228"/>
      <c r="O10" s="244" t="str">
        <f t="shared" si="1"/>
        <v/>
      </c>
      <c r="P10" s="245" t="str">
        <f t="shared" si="2"/>
        <v/>
      </c>
      <c r="Q10" s="191"/>
      <c r="R10" s="193"/>
      <c r="S10" s="193"/>
      <c r="T10" s="193"/>
      <c r="U10" s="193"/>
      <c r="V10" s="193"/>
      <c r="W10" s="193"/>
      <c r="X10" s="193"/>
      <c r="Y10" s="193"/>
      <c r="Z10" s="193"/>
      <c r="AA10" s="237"/>
      <c r="AB10" s="236" t="str">
        <f t="shared" si="3"/>
        <v/>
      </c>
      <c r="AC10" s="277" t="str">
        <f t="shared" si="4"/>
        <v/>
      </c>
      <c r="AD10" s="272" t="str">
        <f t="shared" si="0"/>
        <v/>
      </c>
      <c r="AE10" s="273" t="str">
        <f t="shared" si="5"/>
        <v/>
      </c>
      <c r="AF10" s="193"/>
      <c r="AG10" s="193"/>
      <c r="AH10" s="193"/>
      <c r="AI10" s="193"/>
      <c r="AJ10" s="193"/>
      <c r="AK10" s="237"/>
      <c r="AL10" s="266" t="str">
        <f t="shared" si="6"/>
        <v/>
      </c>
      <c r="AM10" s="267" t="str">
        <f t="shared" si="7"/>
        <v/>
      </c>
      <c r="AN10" s="191"/>
      <c r="AO10" s="193"/>
      <c r="AP10" s="193"/>
      <c r="AQ10" s="193"/>
      <c r="AR10" s="193"/>
      <c r="AS10" s="193"/>
      <c r="AT10" s="193"/>
      <c r="AU10" s="193"/>
      <c r="AV10" s="193"/>
      <c r="AW10" s="193"/>
      <c r="AX10" s="237"/>
      <c r="AY10" s="193"/>
      <c r="AZ10" s="193"/>
      <c r="BA10" s="193"/>
      <c r="BB10" s="193"/>
      <c r="BC10" s="262" t="str">
        <f t="shared" si="8"/>
        <v/>
      </c>
      <c r="BD10" s="263" t="str">
        <f t="shared" si="9"/>
        <v/>
      </c>
      <c r="BE10" s="127"/>
    </row>
    <row r="11" spans="1:57">
      <c r="A11" s="82">
        <f>список!A8</f>
        <v>7</v>
      </c>
      <c r="B11" s="145" t="str">
        <f>IF(список!B8="","",список!B8)</f>
        <v/>
      </c>
      <c r="C11" s="82">
        <f>IF(список!C8="","",список!C8)</f>
        <v>0</v>
      </c>
      <c r="D11" s="191"/>
      <c r="E11" s="193"/>
      <c r="F11" s="191"/>
      <c r="G11" s="192"/>
      <c r="H11" s="191"/>
      <c r="I11" s="191"/>
      <c r="J11" s="193"/>
      <c r="K11" s="193"/>
      <c r="L11" s="83"/>
      <c r="M11" s="83"/>
      <c r="N11" s="228"/>
      <c r="O11" s="244" t="str">
        <f t="shared" si="1"/>
        <v/>
      </c>
      <c r="P11" s="245" t="str">
        <f t="shared" si="2"/>
        <v/>
      </c>
      <c r="Q11" s="191"/>
      <c r="R11" s="193"/>
      <c r="S11" s="193"/>
      <c r="T11" s="193"/>
      <c r="U11" s="193"/>
      <c r="V11" s="193"/>
      <c r="W11" s="193"/>
      <c r="X11" s="193"/>
      <c r="Y11" s="193"/>
      <c r="Z11" s="193"/>
      <c r="AA11" s="237"/>
      <c r="AB11" s="236" t="str">
        <f t="shared" si="3"/>
        <v/>
      </c>
      <c r="AC11" s="277" t="str">
        <f t="shared" si="4"/>
        <v/>
      </c>
      <c r="AD11" s="272" t="str">
        <f t="shared" si="0"/>
        <v/>
      </c>
      <c r="AE11" s="273" t="str">
        <f t="shared" si="5"/>
        <v/>
      </c>
      <c r="AF11" s="193"/>
      <c r="AG11" s="193"/>
      <c r="AH11" s="193"/>
      <c r="AI11" s="193"/>
      <c r="AJ11" s="193"/>
      <c r="AK11" s="237"/>
      <c r="AL11" s="266" t="str">
        <f t="shared" si="6"/>
        <v/>
      </c>
      <c r="AM11" s="267" t="str">
        <f t="shared" si="7"/>
        <v/>
      </c>
      <c r="AN11" s="191"/>
      <c r="AO11" s="193"/>
      <c r="AP11" s="193"/>
      <c r="AQ11" s="193"/>
      <c r="AR11" s="193"/>
      <c r="AS11" s="193"/>
      <c r="AT11" s="193"/>
      <c r="AU11" s="193"/>
      <c r="AV11" s="193"/>
      <c r="AW11" s="193"/>
      <c r="AX11" s="237"/>
      <c r="AY11" s="193"/>
      <c r="AZ11" s="193"/>
      <c r="BA11" s="193"/>
      <c r="BB11" s="193"/>
      <c r="BC11" s="262" t="str">
        <f t="shared" si="8"/>
        <v/>
      </c>
      <c r="BD11" s="263" t="str">
        <f t="shared" si="9"/>
        <v/>
      </c>
      <c r="BE11" s="127"/>
    </row>
    <row r="12" spans="1:57">
      <c r="A12" s="82">
        <f>список!A9</f>
        <v>8</v>
      </c>
      <c r="B12" s="145" t="str">
        <f>IF(список!B9="","",список!B9)</f>
        <v/>
      </c>
      <c r="C12" s="82">
        <f>IF(список!C9="","",список!C9)</f>
        <v>0</v>
      </c>
      <c r="D12" s="191"/>
      <c r="E12" s="193"/>
      <c r="F12" s="192"/>
      <c r="G12" s="192"/>
      <c r="H12" s="192"/>
      <c r="I12" s="192"/>
      <c r="J12" s="193"/>
      <c r="K12" s="193"/>
      <c r="L12" s="83"/>
      <c r="M12" s="83"/>
      <c r="N12" s="228"/>
      <c r="O12" s="244" t="str">
        <f t="shared" si="1"/>
        <v/>
      </c>
      <c r="P12" s="245" t="str">
        <f t="shared" si="2"/>
        <v/>
      </c>
      <c r="Q12" s="191"/>
      <c r="R12" s="193"/>
      <c r="S12" s="193"/>
      <c r="T12" s="193"/>
      <c r="U12" s="193"/>
      <c r="V12" s="193"/>
      <c r="W12" s="193"/>
      <c r="X12" s="193"/>
      <c r="Y12" s="193"/>
      <c r="Z12" s="193"/>
      <c r="AA12" s="237"/>
      <c r="AB12" s="236" t="str">
        <f t="shared" si="3"/>
        <v/>
      </c>
      <c r="AC12" s="277" t="str">
        <f t="shared" si="4"/>
        <v/>
      </c>
      <c r="AD12" s="272" t="str">
        <f t="shared" si="0"/>
        <v/>
      </c>
      <c r="AE12" s="273" t="str">
        <f t="shared" si="5"/>
        <v/>
      </c>
      <c r="AF12" s="193"/>
      <c r="AG12" s="193"/>
      <c r="AH12" s="193"/>
      <c r="AI12" s="193"/>
      <c r="AJ12" s="193"/>
      <c r="AK12" s="237"/>
      <c r="AL12" s="266" t="str">
        <f t="shared" si="6"/>
        <v/>
      </c>
      <c r="AM12" s="267" t="str">
        <f t="shared" si="7"/>
        <v/>
      </c>
      <c r="AN12" s="191"/>
      <c r="AO12" s="193"/>
      <c r="AP12" s="193"/>
      <c r="AQ12" s="193"/>
      <c r="AR12" s="193"/>
      <c r="AS12" s="193"/>
      <c r="AT12" s="193"/>
      <c r="AU12" s="193"/>
      <c r="AV12" s="193"/>
      <c r="AW12" s="193"/>
      <c r="AX12" s="237"/>
      <c r="AY12" s="193"/>
      <c r="AZ12" s="193"/>
      <c r="BA12" s="193"/>
      <c r="BB12" s="193"/>
      <c r="BC12" s="262" t="str">
        <f t="shared" si="8"/>
        <v/>
      </c>
      <c r="BD12" s="263" t="str">
        <f t="shared" si="9"/>
        <v/>
      </c>
      <c r="BE12" s="127"/>
    </row>
    <row r="13" spans="1:57">
      <c r="A13" s="82">
        <f>список!A10</f>
        <v>9</v>
      </c>
      <c r="B13" s="145" t="str">
        <f>IF(список!B10="","",список!B10)</f>
        <v/>
      </c>
      <c r="C13" s="82">
        <f>IF(список!C10="","",список!C10)</f>
        <v>0</v>
      </c>
      <c r="D13" s="191"/>
      <c r="E13" s="193"/>
      <c r="F13" s="192"/>
      <c r="G13" s="192"/>
      <c r="H13" s="191"/>
      <c r="I13" s="192"/>
      <c r="J13" s="193"/>
      <c r="K13" s="193"/>
      <c r="L13" s="83"/>
      <c r="M13" s="83"/>
      <c r="N13" s="228"/>
      <c r="O13" s="244" t="str">
        <f t="shared" si="1"/>
        <v/>
      </c>
      <c r="P13" s="245" t="str">
        <f t="shared" si="2"/>
        <v/>
      </c>
      <c r="Q13" s="191"/>
      <c r="R13" s="193"/>
      <c r="S13" s="193"/>
      <c r="T13" s="193"/>
      <c r="U13" s="193"/>
      <c r="V13" s="193"/>
      <c r="W13" s="193"/>
      <c r="X13" s="193"/>
      <c r="Y13" s="193"/>
      <c r="Z13" s="193"/>
      <c r="AA13" s="237"/>
      <c r="AB13" s="236" t="str">
        <f t="shared" si="3"/>
        <v/>
      </c>
      <c r="AC13" s="277" t="str">
        <f t="shared" si="4"/>
        <v/>
      </c>
      <c r="AD13" s="272" t="str">
        <f t="shared" si="0"/>
        <v/>
      </c>
      <c r="AE13" s="273" t="str">
        <f t="shared" si="5"/>
        <v/>
      </c>
      <c r="AF13" s="193"/>
      <c r="AG13" s="193"/>
      <c r="AH13" s="193"/>
      <c r="AI13" s="193"/>
      <c r="AJ13" s="193"/>
      <c r="AK13" s="237"/>
      <c r="AL13" s="266" t="str">
        <f t="shared" si="6"/>
        <v/>
      </c>
      <c r="AM13" s="267" t="str">
        <f t="shared" si="7"/>
        <v/>
      </c>
      <c r="AN13" s="191"/>
      <c r="AO13" s="193"/>
      <c r="AP13" s="193"/>
      <c r="AQ13" s="193"/>
      <c r="AR13" s="193"/>
      <c r="AS13" s="193"/>
      <c r="AT13" s="193"/>
      <c r="AU13" s="193"/>
      <c r="AV13" s="193"/>
      <c r="AW13" s="193"/>
      <c r="AX13" s="237"/>
      <c r="AY13" s="193"/>
      <c r="AZ13" s="193"/>
      <c r="BA13" s="193"/>
      <c r="BB13" s="193"/>
      <c r="BC13" s="262" t="str">
        <f t="shared" si="8"/>
        <v/>
      </c>
      <c r="BD13" s="263" t="str">
        <f t="shared" si="9"/>
        <v/>
      </c>
      <c r="BE13" s="127"/>
    </row>
    <row r="14" spans="1:57">
      <c r="A14" s="82">
        <f>список!A11</f>
        <v>10</v>
      </c>
      <c r="B14" s="145" t="str">
        <f>IF(список!B11="","",список!B11)</f>
        <v/>
      </c>
      <c r="C14" s="82">
        <f>IF(список!C11="","",список!C11)</f>
        <v>0</v>
      </c>
      <c r="D14" s="191"/>
      <c r="E14" s="193"/>
      <c r="F14" s="192"/>
      <c r="G14" s="192"/>
      <c r="H14" s="192"/>
      <c r="I14" s="192"/>
      <c r="J14" s="193"/>
      <c r="K14" s="193"/>
      <c r="L14" s="83"/>
      <c r="M14" s="83"/>
      <c r="N14" s="228"/>
      <c r="O14" s="244" t="str">
        <f t="shared" si="1"/>
        <v/>
      </c>
      <c r="P14" s="245" t="str">
        <f t="shared" si="2"/>
        <v/>
      </c>
      <c r="Q14" s="191"/>
      <c r="R14" s="193"/>
      <c r="S14" s="193"/>
      <c r="T14" s="193"/>
      <c r="U14" s="193"/>
      <c r="V14" s="193"/>
      <c r="W14" s="193"/>
      <c r="X14" s="193"/>
      <c r="Y14" s="193"/>
      <c r="Z14" s="193"/>
      <c r="AA14" s="237"/>
      <c r="AB14" s="236" t="str">
        <f t="shared" si="3"/>
        <v/>
      </c>
      <c r="AC14" s="277" t="str">
        <f t="shared" si="4"/>
        <v/>
      </c>
      <c r="AD14" s="272" t="str">
        <f t="shared" si="0"/>
        <v/>
      </c>
      <c r="AE14" s="273" t="str">
        <f t="shared" si="5"/>
        <v/>
      </c>
      <c r="AF14" s="193"/>
      <c r="AG14" s="193"/>
      <c r="AH14" s="193"/>
      <c r="AI14" s="193"/>
      <c r="AJ14" s="193"/>
      <c r="AK14" s="237"/>
      <c r="AL14" s="266" t="str">
        <f t="shared" si="6"/>
        <v/>
      </c>
      <c r="AM14" s="267" t="str">
        <f t="shared" si="7"/>
        <v/>
      </c>
      <c r="AN14" s="191"/>
      <c r="AO14" s="193"/>
      <c r="AP14" s="193"/>
      <c r="AQ14" s="193"/>
      <c r="AR14" s="193"/>
      <c r="AS14" s="193"/>
      <c r="AT14" s="193"/>
      <c r="AU14" s="193"/>
      <c r="AV14" s="193"/>
      <c r="AW14" s="193"/>
      <c r="AX14" s="237"/>
      <c r="AY14" s="193"/>
      <c r="AZ14" s="193"/>
      <c r="BA14" s="193"/>
      <c r="BB14" s="193"/>
      <c r="BC14" s="262" t="str">
        <f t="shared" si="8"/>
        <v/>
      </c>
      <c r="BD14" s="263" t="str">
        <f t="shared" si="9"/>
        <v/>
      </c>
      <c r="BE14" s="127"/>
    </row>
    <row r="15" spans="1:57">
      <c r="A15" s="82">
        <f>список!A12</f>
        <v>11</v>
      </c>
      <c r="B15" s="145" t="str">
        <f>IF(список!B12="","",список!B12)</f>
        <v/>
      </c>
      <c r="C15" s="82">
        <f>IF(список!C12="","",список!C12)</f>
        <v>0</v>
      </c>
      <c r="D15" s="191"/>
      <c r="E15" s="193"/>
      <c r="F15" s="191"/>
      <c r="G15" s="192"/>
      <c r="H15" s="191"/>
      <c r="I15" s="191"/>
      <c r="J15" s="193"/>
      <c r="K15" s="193"/>
      <c r="L15" s="83"/>
      <c r="M15" s="83"/>
      <c r="N15" s="228"/>
      <c r="O15" s="244" t="str">
        <f t="shared" si="1"/>
        <v/>
      </c>
      <c r="P15" s="245" t="str">
        <f t="shared" si="2"/>
        <v/>
      </c>
      <c r="Q15" s="191"/>
      <c r="R15" s="193"/>
      <c r="S15" s="193"/>
      <c r="T15" s="193"/>
      <c r="U15" s="193"/>
      <c r="V15" s="193"/>
      <c r="W15" s="193"/>
      <c r="X15" s="193"/>
      <c r="Y15" s="193"/>
      <c r="Z15" s="193"/>
      <c r="AA15" s="237"/>
      <c r="AB15" s="236" t="str">
        <f t="shared" si="3"/>
        <v/>
      </c>
      <c r="AC15" s="277" t="str">
        <f t="shared" si="4"/>
        <v/>
      </c>
      <c r="AD15" s="272" t="str">
        <f t="shared" si="0"/>
        <v/>
      </c>
      <c r="AE15" s="273" t="str">
        <f t="shared" si="5"/>
        <v/>
      </c>
      <c r="AF15" s="193"/>
      <c r="AG15" s="193"/>
      <c r="AH15" s="193"/>
      <c r="AI15" s="193"/>
      <c r="AJ15" s="193"/>
      <c r="AK15" s="237"/>
      <c r="AL15" s="266" t="str">
        <f t="shared" si="6"/>
        <v/>
      </c>
      <c r="AM15" s="267" t="str">
        <f t="shared" si="7"/>
        <v/>
      </c>
      <c r="AN15" s="191"/>
      <c r="AO15" s="193"/>
      <c r="AP15" s="193"/>
      <c r="AQ15" s="193"/>
      <c r="AR15" s="193"/>
      <c r="AS15" s="193"/>
      <c r="AT15" s="193"/>
      <c r="AU15" s="193"/>
      <c r="AV15" s="193"/>
      <c r="AW15" s="193"/>
      <c r="AX15" s="237"/>
      <c r="AY15" s="193"/>
      <c r="AZ15" s="193"/>
      <c r="BA15" s="193"/>
      <c r="BB15" s="193"/>
      <c r="BC15" s="262" t="str">
        <f t="shared" si="8"/>
        <v/>
      </c>
      <c r="BD15" s="263" t="str">
        <f t="shared" si="9"/>
        <v/>
      </c>
      <c r="BE15" s="127"/>
    </row>
    <row r="16" spans="1:57">
      <c r="A16" s="82">
        <f>список!A13</f>
        <v>12</v>
      </c>
      <c r="B16" s="145" t="str">
        <f>IF(список!B13="","",список!B13)</f>
        <v/>
      </c>
      <c r="C16" s="82">
        <f>IF(список!C13="","",список!C13)</f>
        <v>0</v>
      </c>
      <c r="D16" s="191"/>
      <c r="E16" s="193"/>
      <c r="F16" s="192"/>
      <c r="G16" s="192"/>
      <c r="H16" s="192"/>
      <c r="I16" s="192"/>
      <c r="J16" s="193"/>
      <c r="K16" s="193"/>
      <c r="L16" s="83"/>
      <c r="M16" s="83"/>
      <c r="N16" s="228"/>
      <c r="O16" s="244" t="str">
        <f t="shared" si="1"/>
        <v/>
      </c>
      <c r="P16" s="245" t="str">
        <f t="shared" si="2"/>
        <v/>
      </c>
      <c r="Q16" s="191"/>
      <c r="R16" s="193"/>
      <c r="S16" s="193"/>
      <c r="T16" s="193"/>
      <c r="U16" s="193"/>
      <c r="V16" s="193"/>
      <c r="W16" s="193"/>
      <c r="X16" s="193"/>
      <c r="Y16" s="193"/>
      <c r="Z16" s="193"/>
      <c r="AA16" s="237"/>
      <c r="AB16" s="236" t="str">
        <f t="shared" si="3"/>
        <v/>
      </c>
      <c r="AC16" s="277" t="str">
        <f t="shared" si="4"/>
        <v/>
      </c>
      <c r="AD16" s="272" t="str">
        <f t="shared" si="0"/>
        <v/>
      </c>
      <c r="AE16" s="273" t="str">
        <f t="shared" si="5"/>
        <v/>
      </c>
      <c r="AF16" s="193"/>
      <c r="AG16" s="193"/>
      <c r="AH16" s="193"/>
      <c r="AI16" s="193"/>
      <c r="AJ16" s="193"/>
      <c r="AK16" s="237"/>
      <c r="AL16" s="266" t="str">
        <f t="shared" si="6"/>
        <v/>
      </c>
      <c r="AM16" s="267" t="str">
        <f t="shared" si="7"/>
        <v/>
      </c>
      <c r="AN16" s="191"/>
      <c r="AO16" s="193"/>
      <c r="AP16" s="193"/>
      <c r="AQ16" s="193"/>
      <c r="AR16" s="193"/>
      <c r="AS16" s="193"/>
      <c r="AT16" s="193"/>
      <c r="AU16" s="193"/>
      <c r="AV16" s="193"/>
      <c r="AW16" s="193"/>
      <c r="AX16" s="237"/>
      <c r="AY16" s="193"/>
      <c r="AZ16" s="193"/>
      <c r="BA16" s="193"/>
      <c r="BB16" s="193"/>
      <c r="BC16" s="262" t="str">
        <f t="shared" si="8"/>
        <v/>
      </c>
      <c r="BD16" s="263" t="str">
        <f t="shared" si="9"/>
        <v/>
      </c>
      <c r="BE16" s="127"/>
    </row>
    <row r="17" spans="1:57">
      <c r="A17" s="82">
        <f>список!A14</f>
        <v>13</v>
      </c>
      <c r="B17" s="145" t="str">
        <f>IF(список!B14="","",список!B14)</f>
        <v/>
      </c>
      <c r="C17" s="82">
        <f>IF(список!C14="","",список!C14)</f>
        <v>0</v>
      </c>
      <c r="D17" s="191"/>
      <c r="E17" s="193"/>
      <c r="F17" s="192"/>
      <c r="G17" s="192"/>
      <c r="H17" s="192"/>
      <c r="I17" s="192"/>
      <c r="J17" s="193"/>
      <c r="K17" s="193"/>
      <c r="L17" s="83"/>
      <c r="M17" s="83"/>
      <c r="N17" s="228"/>
      <c r="O17" s="244" t="str">
        <f t="shared" si="1"/>
        <v/>
      </c>
      <c r="P17" s="245" t="str">
        <f t="shared" si="2"/>
        <v/>
      </c>
      <c r="Q17" s="191"/>
      <c r="R17" s="193"/>
      <c r="S17" s="193"/>
      <c r="T17" s="193"/>
      <c r="U17" s="193"/>
      <c r="V17" s="193"/>
      <c r="W17" s="193"/>
      <c r="X17" s="193"/>
      <c r="Y17" s="193"/>
      <c r="Z17" s="193"/>
      <c r="AA17" s="237"/>
      <c r="AB17" s="236" t="str">
        <f t="shared" si="3"/>
        <v/>
      </c>
      <c r="AC17" s="277" t="str">
        <f t="shared" si="4"/>
        <v/>
      </c>
      <c r="AD17" s="272" t="str">
        <f t="shared" si="0"/>
        <v/>
      </c>
      <c r="AE17" s="273" t="str">
        <f t="shared" si="5"/>
        <v/>
      </c>
      <c r="AF17" s="193"/>
      <c r="AG17" s="193"/>
      <c r="AH17" s="193"/>
      <c r="AI17" s="193"/>
      <c r="AJ17" s="193"/>
      <c r="AK17" s="237"/>
      <c r="AL17" s="266" t="str">
        <f t="shared" si="6"/>
        <v/>
      </c>
      <c r="AM17" s="267" t="str">
        <f t="shared" si="7"/>
        <v/>
      </c>
      <c r="AN17" s="191"/>
      <c r="AO17" s="193"/>
      <c r="AP17" s="193"/>
      <c r="AQ17" s="193"/>
      <c r="AR17" s="193"/>
      <c r="AS17" s="193"/>
      <c r="AT17" s="193"/>
      <c r="AU17" s="193"/>
      <c r="AV17" s="193"/>
      <c r="AW17" s="193"/>
      <c r="AX17" s="237"/>
      <c r="AY17" s="193"/>
      <c r="AZ17" s="193"/>
      <c r="BA17" s="193"/>
      <c r="BB17" s="193"/>
      <c r="BC17" s="262" t="str">
        <f t="shared" si="8"/>
        <v/>
      </c>
      <c r="BD17" s="263" t="str">
        <f t="shared" si="9"/>
        <v/>
      </c>
      <c r="BE17" s="127"/>
    </row>
    <row r="18" spans="1:57">
      <c r="A18" s="82">
        <f>список!A15</f>
        <v>14</v>
      </c>
      <c r="B18" s="145" t="str">
        <f>IF(список!B15="","",список!B15)</f>
        <v/>
      </c>
      <c r="C18" s="82">
        <f>IF(список!C15="","",список!C15)</f>
        <v>0</v>
      </c>
      <c r="D18" s="191"/>
      <c r="E18" s="193"/>
      <c r="F18" s="192"/>
      <c r="G18" s="192"/>
      <c r="H18" s="191"/>
      <c r="I18" s="192"/>
      <c r="J18" s="193"/>
      <c r="K18" s="193"/>
      <c r="L18" s="83"/>
      <c r="M18" s="83"/>
      <c r="N18" s="228"/>
      <c r="O18" s="244" t="str">
        <f t="shared" si="1"/>
        <v/>
      </c>
      <c r="P18" s="245" t="str">
        <f t="shared" si="2"/>
        <v/>
      </c>
      <c r="Q18" s="191"/>
      <c r="R18" s="193"/>
      <c r="S18" s="193"/>
      <c r="T18" s="193"/>
      <c r="U18" s="193"/>
      <c r="V18" s="193"/>
      <c r="W18" s="193"/>
      <c r="X18" s="193"/>
      <c r="Y18" s="193"/>
      <c r="Z18" s="193"/>
      <c r="AA18" s="237"/>
      <c r="AB18" s="236" t="str">
        <f t="shared" si="3"/>
        <v/>
      </c>
      <c r="AC18" s="277" t="str">
        <f t="shared" si="4"/>
        <v/>
      </c>
      <c r="AD18" s="272" t="str">
        <f t="shared" si="0"/>
        <v/>
      </c>
      <c r="AE18" s="273" t="str">
        <f t="shared" si="5"/>
        <v/>
      </c>
      <c r="AF18" s="193"/>
      <c r="AG18" s="193"/>
      <c r="AH18" s="193"/>
      <c r="AI18" s="193"/>
      <c r="AJ18" s="193"/>
      <c r="AK18" s="237"/>
      <c r="AL18" s="266" t="str">
        <f t="shared" si="6"/>
        <v/>
      </c>
      <c r="AM18" s="267" t="str">
        <f t="shared" si="7"/>
        <v/>
      </c>
      <c r="AN18" s="191"/>
      <c r="AO18" s="193"/>
      <c r="AP18" s="193"/>
      <c r="AQ18" s="193"/>
      <c r="AR18" s="193"/>
      <c r="AS18" s="193"/>
      <c r="AT18" s="193"/>
      <c r="AU18" s="193"/>
      <c r="AV18" s="193"/>
      <c r="AW18" s="193"/>
      <c r="AX18" s="237"/>
      <c r="AY18" s="193"/>
      <c r="AZ18" s="193"/>
      <c r="BA18" s="193"/>
      <c r="BB18" s="193"/>
      <c r="BC18" s="262" t="str">
        <f t="shared" si="8"/>
        <v/>
      </c>
      <c r="BD18" s="263" t="str">
        <f t="shared" si="9"/>
        <v/>
      </c>
      <c r="BE18" s="127"/>
    </row>
    <row r="19" spans="1:57">
      <c r="A19" s="82">
        <f>список!A16</f>
        <v>15</v>
      </c>
      <c r="B19" s="145" t="str">
        <f>IF(список!B16="","",список!B16)</f>
        <v/>
      </c>
      <c r="C19" s="82">
        <f>IF(список!C16="","",список!C16)</f>
        <v>0</v>
      </c>
      <c r="D19" s="191"/>
      <c r="E19" s="193"/>
      <c r="F19" s="191"/>
      <c r="G19" s="192"/>
      <c r="H19" s="191"/>
      <c r="I19" s="191"/>
      <c r="J19" s="193"/>
      <c r="K19" s="193"/>
      <c r="L19" s="83"/>
      <c r="M19" s="83"/>
      <c r="N19" s="228"/>
      <c r="O19" s="244" t="str">
        <f t="shared" si="1"/>
        <v/>
      </c>
      <c r="P19" s="245" t="str">
        <f t="shared" si="2"/>
        <v/>
      </c>
      <c r="Q19" s="191"/>
      <c r="R19" s="193"/>
      <c r="S19" s="193"/>
      <c r="T19" s="193"/>
      <c r="U19" s="193"/>
      <c r="V19" s="193"/>
      <c r="W19" s="193"/>
      <c r="X19" s="193"/>
      <c r="Y19" s="193"/>
      <c r="Z19" s="193"/>
      <c r="AA19" s="237"/>
      <c r="AB19" s="236" t="str">
        <f t="shared" si="3"/>
        <v/>
      </c>
      <c r="AC19" s="277" t="str">
        <f t="shared" si="4"/>
        <v/>
      </c>
      <c r="AD19" s="272" t="str">
        <f t="shared" si="0"/>
        <v/>
      </c>
      <c r="AE19" s="273" t="str">
        <f t="shared" si="5"/>
        <v/>
      </c>
      <c r="AF19" s="193"/>
      <c r="AG19" s="193"/>
      <c r="AH19" s="193"/>
      <c r="AI19" s="193"/>
      <c r="AJ19" s="193"/>
      <c r="AK19" s="237"/>
      <c r="AL19" s="266" t="str">
        <f t="shared" si="6"/>
        <v/>
      </c>
      <c r="AM19" s="267" t="str">
        <f t="shared" si="7"/>
        <v/>
      </c>
      <c r="AN19" s="191"/>
      <c r="AO19" s="193"/>
      <c r="AP19" s="193"/>
      <c r="AQ19" s="193"/>
      <c r="AR19" s="193"/>
      <c r="AS19" s="193"/>
      <c r="AT19" s="193"/>
      <c r="AU19" s="193"/>
      <c r="AV19" s="193"/>
      <c r="AW19" s="193"/>
      <c r="AX19" s="237"/>
      <c r="AY19" s="193"/>
      <c r="AZ19" s="193"/>
      <c r="BA19" s="193"/>
      <c r="BB19" s="193"/>
      <c r="BC19" s="262" t="str">
        <f t="shared" si="8"/>
        <v/>
      </c>
      <c r="BD19" s="263" t="str">
        <f t="shared" si="9"/>
        <v/>
      </c>
      <c r="BE19" s="127"/>
    </row>
    <row r="20" spans="1:57">
      <c r="A20" s="82">
        <f>список!A17</f>
        <v>16</v>
      </c>
      <c r="B20" s="145" t="str">
        <f>IF(список!B17="","",список!B17)</f>
        <v/>
      </c>
      <c r="C20" s="82">
        <f>IF(список!C17="","",список!C17)</f>
        <v>0</v>
      </c>
      <c r="D20" s="191"/>
      <c r="E20" s="193"/>
      <c r="F20" s="192"/>
      <c r="G20" s="192"/>
      <c r="H20" s="191"/>
      <c r="I20" s="192"/>
      <c r="J20" s="193"/>
      <c r="K20" s="193"/>
      <c r="L20" s="83"/>
      <c r="M20" s="83"/>
      <c r="N20" s="228"/>
      <c r="O20" s="244" t="str">
        <f t="shared" si="1"/>
        <v/>
      </c>
      <c r="P20" s="245" t="str">
        <f t="shared" si="2"/>
        <v/>
      </c>
      <c r="Q20" s="191"/>
      <c r="R20" s="193"/>
      <c r="S20" s="193"/>
      <c r="T20" s="193"/>
      <c r="U20" s="193"/>
      <c r="V20" s="193"/>
      <c r="W20" s="193"/>
      <c r="X20" s="193"/>
      <c r="Y20" s="193"/>
      <c r="Z20" s="193"/>
      <c r="AA20" s="237"/>
      <c r="AB20" s="236" t="str">
        <f t="shared" si="3"/>
        <v/>
      </c>
      <c r="AC20" s="277" t="str">
        <f t="shared" si="4"/>
        <v/>
      </c>
      <c r="AD20" s="272" t="str">
        <f t="shared" si="0"/>
        <v/>
      </c>
      <c r="AE20" s="273" t="str">
        <f t="shared" si="5"/>
        <v/>
      </c>
      <c r="AF20" s="193"/>
      <c r="AG20" s="193"/>
      <c r="AH20" s="193"/>
      <c r="AI20" s="193"/>
      <c r="AJ20" s="193"/>
      <c r="AK20" s="237"/>
      <c r="AL20" s="266" t="str">
        <f t="shared" si="6"/>
        <v/>
      </c>
      <c r="AM20" s="267" t="str">
        <f t="shared" si="7"/>
        <v/>
      </c>
      <c r="AN20" s="191"/>
      <c r="AO20" s="193"/>
      <c r="AP20" s="193"/>
      <c r="AQ20" s="193"/>
      <c r="AR20" s="193"/>
      <c r="AS20" s="193"/>
      <c r="AT20" s="193"/>
      <c r="AU20" s="193"/>
      <c r="AV20" s="193"/>
      <c r="AW20" s="193"/>
      <c r="AX20" s="237"/>
      <c r="AY20" s="193"/>
      <c r="AZ20" s="193"/>
      <c r="BA20" s="193"/>
      <c r="BB20" s="193"/>
      <c r="BC20" s="262" t="str">
        <f t="shared" si="8"/>
        <v/>
      </c>
      <c r="BD20" s="263" t="str">
        <f t="shared" si="9"/>
        <v/>
      </c>
      <c r="BE20" s="127"/>
    </row>
    <row r="21" spans="1:57">
      <c r="A21" s="82">
        <f>список!A18</f>
        <v>17</v>
      </c>
      <c r="B21" s="145" t="str">
        <f>IF(список!B18="","",список!B18)</f>
        <v/>
      </c>
      <c r="C21" s="82">
        <f>IF(список!C18="","",список!C18)</f>
        <v>0</v>
      </c>
      <c r="D21" s="191"/>
      <c r="E21" s="193"/>
      <c r="F21" s="192"/>
      <c r="G21" s="192"/>
      <c r="H21" s="192"/>
      <c r="I21" s="192"/>
      <c r="J21" s="193"/>
      <c r="K21" s="193"/>
      <c r="L21" s="83"/>
      <c r="M21" s="83"/>
      <c r="N21" s="228"/>
      <c r="O21" s="244" t="str">
        <f t="shared" si="1"/>
        <v/>
      </c>
      <c r="P21" s="245" t="str">
        <f t="shared" si="2"/>
        <v/>
      </c>
      <c r="Q21" s="84"/>
      <c r="R21" s="193"/>
      <c r="S21" s="193"/>
      <c r="T21" s="193"/>
      <c r="U21" s="193"/>
      <c r="V21" s="193"/>
      <c r="W21" s="193"/>
      <c r="X21" s="193"/>
      <c r="Y21" s="193"/>
      <c r="Z21" s="193"/>
      <c r="AA21" s="237"/>
      <c r="AB21" s="236" t="str">
        <f>IF(Q23="","",IF(R21="","",IF(S21="","",IF(T21="","",IF(U21="","",IF(V21="","",IF(W21="","",IF(X21="","",IF(Y21="","",IF(Z21="","",IF(AA21="","",SUM(Q21:AA21)/11)))))))))))</f>
        <v/>
      </c>
      <c r="AC21" s="277" t="str">
        <f t="shared" si="4"/>
        <v/>
      </c>
      <c r="AD21" s="272" t="str">
        <f t="shared" si="0"/>
        <v/>
      </c>
      <c r="AE21" s="273" t="str">
        <f t="shared" si="5"/>
        <v/>
      </c>
      <c r="AF21" s="193"/>
      <c r="AG21" s="193"/>
      <c r="AH21" s="193"/>
      <c r="AI21" s="193"/>
      <c r="AJ21" s="193"/>
      <c r="AK21" s="237"/>
      <c r="AL21" s="266" t="str">
        <f t="shared" si="6"/>
        <v/>
      </c>
      <c r="AM21" s="267" t="str">
        <f t="shared" si="7"/>
        <v/>
      </c>
      <c r="AN21" s="191"/>
      <c r="AO21" s="193"/>
      <c r="AP21" s="193"/>
      <c r="AQ21" s="193"/>
      <c r="AR21" s="193"/>
      <c r="AS21" s="193"/>
      <c r="AT21" s="193"/>
      <c r="AU21" s="193"/>
      <c r="AV21" s="193"/>
      <c r="AW21" s="193"/>
      <c r="AX21" s="237"/>
      <c r="AY21" s="193"/>
      <c r="AZ21" s="193"/>
      <c r="BA21" s="193"/>
      <c r="BB21" s="193"/>
      <c r="BC21" s="262" t="str">
        <f t="shared" si="8"/>
        <v/>
      </c>
      <c r="BD21" s="263" t="str">
        <f t="shared" si="9"/>
        <v/>
      </c>
      <c r="BE21" s="127"/>
    </row>
    <row r="22" spans="1:57">
      <c r="A22" s="82">
        <f>список!A19</f>
        <v>18</v>
      </c>
      <c r="B22" s="145" t="str">
        <f>IF(список!B19="","",список!B19)</f>
        <v/>
      </c>
      <c r="C22" s="82">
        <f>IF(список!C19="","",список!C19)</f>
        <v>0</v>
      </c>
      <c r="D22" s="191"/>
      <c r="E22" s="193"/>
      <c r="F22" s="191"/>
      <c r="G22" s="192"/>
      <c r="H22" s="192"/>
      <c r="I22" s="191"/>
      <c r="J22" s="193"/>
      <c r="K22" s="193"/>
      <c r="L22" s="83"/>
      <c r="M22" s="83"/>
      <c r="N22" s="228"/>
      <c r="O22" s="244" t="str">
        <f t="shared" si="1"/>
        <v/>
      </c>
      <c r="P22" s="245" t="str">
        <f t="shared" si="2"/>
        <v/>
      </c>
      <c r="Q22" s="84"/>
      <c r="R22" s="193"/>
      <c r="S22" s="193"/>
      <c r="T22" s="193"/>
      <c r="U22" s="193"/>
      <c r="V22" s="193"/>
      <c r="W22" s="193"/>
      <c r="X22" s="193"/>
      <c r="Y22" s="193"/>
      <c r="Z22" s="193"/>
      <c r="AA22" s="237"/>
      <c r="AB22" s="236" t="str">
        <f>IF(Q24="","",IF(R22="","",IF(S22="","",IF(T22="","",IF(U22="","",IF(V22="","",IF(W22="","",IF(X22="","",IF(Y22="","",IF(Z22="","",IF(AA22="","",SUM(Q22:AA22)/11)))))))))))</f>
        <v/>
      </c>
      <c r="AC22" s="277" t="str">
        <f t="shared" si="4"/>
        <v/>
      </c>
      <c r="AD22" s="272" t="str">
        <f t="shared" si="0"/>
        <v/>
      </c>
      <c r="AE22" s="273" t="str">
        <f t="shared" si="5"/>
        <v/>
      </c>
      <c r="AF22" s="193"/>
      <c r="AG22" s="193"/>
      <c r="AH22" s="193"/>
      <c r="AI22" s="193"/>
      <c r="AJ22" s="193"/>
      <c r="AK22" s="237"/>
      <c r="AL22" s="266" t="str">
        <f t="shared" si="6"/>
        <v/>
      </c>
      <c r="AM22" s="267" t="str">
        <f t="shared" si="7"/>
        <v/>
      </c>
      <c r="AN22" s="191"/>
      <c r="AO22" s="193"/>
      <c r="AP22" s="193"/>
      <c r="AQ22" s="193"/>
      <c r="AR22" s="193"/>
      <c r="AS22" s="193"/>
      <c r="AT22" s="193"/>
      <c r="AU22" s="193"/>
      <c r="AV22" s="193"/>
      <c r="AW22" s="193"/>
      <c r="AX22" s="237"/>
      <c r="AY22" s="193"/>
      <c r="AZ22" s="193"/>
      <c r="BA22" s="193"/>
      <c r="BB22" s="193"/>
      <c r="BC22" s="262" t="str">
        <f t="shared" si="8"/>
        <v/>
      </c>
      <c r="BD22" s="263" t="str">
        <f t="shared" si="9"/>
        <v/>
      </c>
      <c r="BE22" s="127"/>
    </row>
    <row r="23" spans="1:57">
      <c r="A23" s="82">
        <f>список!A20</f>
        <v>19</v>
      </c>
      <c r="B23" s="145" t="str">
        <f>IF(список!B20="","",список!B20)</f>
        <v/>
      </c>
      <c r="C23" s="82">
        <f>IF(список!C20="","",список!C20)</f>
        <v>0</v>
      </c>
      <c r="D23" s="191"/>
      <c r="E23" s="193"/>
      <c r="F23" s="192"/>
      <c r="G23" s="192"/>
      <c r="H23" s="191"/>
      <c r="I23" s="192"/>
      <c r="J23" s="193"/>
      <c r="K23" s="193"/>
      <c r="L23" s="83"/>
      <c r="M23" s="83"/>
      <c r="N23" s="228"/>
      <c r="O23" s="244" t="str">
        <f t="shared" si="1"/>
        <v/>
      </c>
      <c r="P23" s="245" t="str">
        <f t="shared" si="2"/>
        <v/>
      </c>
      <c r="Q23" s="191"/>
      <c r="R23" s="193"/>
      <c r="S23" s="193"/>
      <c r="T23" s="193"/>
      <c r="U23" s="193"/>
      <c r="V23" s="193"/>
      <c r="W23" s="193"/>
      <c r="X23" s="193"/>
      <c r="Y23" s="193"/>
      <c r="Z23" s="193"/>
      <c r="AA23" s="237"/>
      <c r="AB23" s="236" t="e">
        <f>IF(#REF!="","",IF(R23="","",IF(S23="","",IF(T23="","",IF(U23="","",IF(V23="","",IF(W23="","",IF(X23="","",IF(Y23="","",IF(Z23="","",IF(AA23="","",SUM(Q23:AA23)/11)))))))))))</f>
        <v>#REF!</v>
      </c>
      <c r="AC23" s="277" t="e">
        <f t="shared" si="4"/>
        <v>#REF!</v>
      </c>
      <c r="AD23" s="272" t="str">
        <f t="shared" si="0"/>
        <v/>
      </c>
      <c r="AE23" s="273" t="str">
        <f t="shared" si="5"/>
        <v/>
      </c>
      <c r="AF23" s="193"/>
      <c r="AG23" s="193"/>
      <c r="AH23" s="193"/>
      <c r="AI23" s="193"/>
      <c r="AJ23" s="193"/>
      <c r="AK23" s="237"/>
      <c r="AL23" s="266" t="str">
        <f t="shared" si="6"/>
        <v/>
      </c>
      <c r="AM23" s="267" t="str">
        <f t="shared" si="7"/>
        <v/>
      </c>
      <c r="AN23" s="191"/>
      <c r="AO23" s="193"/>
      <c r="AP23" s="193"/>
      <c r="AQ23" s="193"/>
      <c r="AR23" s="193"/>
      <c r="AS23" s="193"/>
      <c r="AT23" s="193"/>
      <c r="AU23" s="193"/>
      <c r="AV23" s="193"/>
      <c r="AW23" s="193"/>
      <c r="AX23" s="237"/>
      <c r="AY23" s="193"/>
      <c r="AZ23" s="193"/>
      <c r="BA23" s="193"/>
      <c r="BB23" s="193"/>
      <c r="BC23" s="262" t="str">
        <f t="shared" si="8"/>
        <v/>
      </c>
      <c r="BD23" s="263" t="str">
        <f t="shared" si="9"/>
        <v/>
      </c>
      <c r="BE23" s="127"/>
    </row>
    <row r="24" spans="1:57">
      <c r="A24" s="82">
        <f>список!A21</f>
        <v>20</v>
      </c>
      <c r="B24" s="145" t="str">
        <f>IF(список!B21="","",список!B21)</f>
        <v/>
      </c>
      <c r="C24" s="82">
        <f>IF(список!C21="","",список!C21)</f>
        <v>0</v>
      </c>
      <c r="D24" s="191"/>
      <c r="E24" s="193"/>
      <c r="F24" s="192"/>
      <c r="G24" s="192"/>
      <c r="H24" s="191"/>
      <c r="I24" s="192"/>
      <c r="J24" s="193"/>
      <c r="K24" s="193"/>
      <c r="L24" s="83"/>
      <c r="M24" s="83"/>
      <c r="N24" s="228"/>
      <c r="O24" s="244" t="str">
        <f t="shared" si="1"/>
        <v/>
      </c>
      <c r="P24" s="245" t="str">
        <f t="shared" si="2"/>
        <v/>
      </c>
      <c r="Q24" s="191"/>
      <c r="R24" s="193"/>
      <c r="S24" s="193"/>
      <c r="T24" s="193"/>
      <c r="U24" s="193"/>
      <c r="V24" s="193"/>
      <c r="W24" s="193"/>
      <c r="X24" s="193"/>
      <c r="Y24" s="193"/>
      <c r="Z24" s="193"/>
      <c r="AA24" s="237"/>
      <c r="AB24" s="236" t="e">
        <f>IF(#REF!="","",IF(R24="","",IF(S24="","",IF(T24="","",IF(U24="","",IF(V24="","",IF(W24="","",IF(X24="","",IF(Y24="","",IF(Z24="","",IF(AA24="","",SUM(Q24:AA24)/11)))))))))))</f>
        <v>#REF!</v>
      </c>
      <c r="AC24" s="277" t="e">
        <f t="shared" si="4"/>
        <v>#REF!</v>
      </c>
      <c r="AD24" s="272" t="str">
        <f t="shared" si="0"/>
        <v/>
      </c>
      <c r="AE24" s="273" t="str">
        <f t="shared" si="5"/>
        <v/>
      </c>
      <c r="AF24" s="193"/>
      <c r="AG24" s="193"/>
      <c r="AH24" s="193"/>
      <c r="AI24" s="193"/>
      <c r="AJ24" s="193"/>
      <c r="AK24" s="237"/>
      <c r="AL24" s="266" t="str">
        <f t="shared" si="6"/>
        <v/>
      </c>
      <c r="AM24" s="267" t="str">
        <f t="shared" si="7"/>
        <v/>
      </c>
      <c r="AN24" s="191"/>
      <c r="AO24" s="193"/>
      <c r="AP24" s="193"/>
      <c r="AQ24" s="193"/>
      <c r="AR24" s="193"/>
      <c r="AS24" s="193"/>
      <c r="AT24" s="193"/>
      <c r="AU24" s="193"/>
      <c r="AV24" s="193"/>
      <c r="AW24" s="193"/>
      <c r="AX24" s="237"/>
      <c r="AY24" s="193"/>
      <c r="AZ24" s="193"/>
      <c r="BA24" s="193"/>
      <c r="BB24" s="193"/>
      <c r="BC24" s="262" t="str">
        <f t="shared" si="8"/>
        <v/>
      </c>
      <c r="BD24" s="263" t="str">
        <f t="shared" si="9"/>
        <v/>
      </c>
      <c r="BE24" s="127"/>
    </row>
    <row r="25" spans="1:57">
      <c r="A25" s="82">
        <f>список!A22</f>
        <v>21</v>
      </c>
      <c r="B25" s="145" t="str">
        <f>IF(список!B22="","",список!B22)</f>
        <v/>
      </c>
      <c r="C25" s="82">
        <f>IF(список!C22="","",список!C22)</f>
        <v>0</v>
      </c>
      <c r="D25" s="191"/>
      <c r="E25" s="193"/>
      <c r="F25" s="192"/>
      <c r="G25" s="192"/>
      <c r="H25" s="192"/>
      <c r="I25" s="192"/>
      <c r="J25" s="193"/>
      <c r="K25" s="193"/>
      <c r="L25" s="83"/>
      <c r="M25" s="83"/>
      <c r="N25" s="228"/>
      <c r="O25" s="244" t="str">
        <f t="shared" si="1"/>
        <v/>
      </c>
      <c r="P25" s="245" t="str">
        <f t="shared" si="2"/>
        <v/>
      </c>
      <c r="Q25" s="191"/>
      <c r="R25" s="193"/>
      <c r="S25" s="193"/>
      <c r="T25" s="193"/>
      <c r="U25" s="193"/>
      <c r="V25" s="193"/>
      <c r="W25" s="193"/>
      <c r="X25" s="193"/>
      <c r="Y25" s="193"/>
      <c r="Z25" s="193"/>
      <c r="AA25" s="237"/>
      <c r="AB25" s="236" t="str">
        <f t="shared" si="3"/>
        <v/>
      </c>
      <c r="AC25" s="277" t="str">
        <f t="shared" si="4"/>
        <v/>
      </c>
      <c r="AD25" s="272" t="str">
        <f t="shared" si="0"/>
        <v/>
      </c>
      <c r="AE25" s="273" t="str">
        <f t="shared" si="5"/>
        <v/>
      </c>
      <c r="AF25" s="193"/>
      <c r="AG25" s="193"/>
      <c r="AH25" s="193"/>
      <c r="AI25" s="193"/>
      <c r="AJ25" s="193"/>
      <c r="AK25" s="237"/>
      <c r="AL25" s="266" t="str">
        <f t="shared" si="6"/>
        <v/>
      </c>
      <c r="AM25" s="267" t="str">
        <f t="shared" si="7"/>
        <v/>
      </c>
      <c r="AN25" s="191"/>
      <c r="AO25" s="193"/>
      <c r="AP25" s="193"/>
      <c r="AQ25" s="193"/>
      <c r="AR25" s="193"/>
      <c r="AS25" s="193"/>
      <c r="AT25" s="193"/>
      <c r="AU25" s="193"/>
      <c r="AV25" s="193"/>
      <c r="AW25" s="193"/>
      <c r="AX25" s="237"/>
      <c r="AY25" s="193"/>
      <c r="AZ25" s="193"/>
      <c r="BA25" s="193"/>
      <c r="BB25" s="193"/>
      <c r="BC25" s="262" t="str">
        <f t="shared" si="8"/>
        <v/>
      </c>
      <c r="BD25" s="263" t="str">
        <f t="shared" si="9"/>
        <v/>
      </c>
      <c r="BE25" s="127"/>
    </row>
    <row r="26" spans="1:57">
      <c r="A26" s="82">
        <f>список!A23</f>
        <v>22</v>
      </c>
      <c r="B26" s="145" t="str">
        <f>IF(список!B23="","",список!B23)</f>
        <v/>
      </c>
      <c r="C26" s="82">
        <f>IF(список!C23="","",список!C23)</f>
        <v>0</v>
      </c>
      <c r="D26" s="191"/>
      <c r="E26" s="193"/>
      <c r="F26" s="192"/>
      <c r="G26" s="192"/>
      <c r="H26" s="191"/>
      <c r="I26" s="192"/>
      <c r="J26" s="193"/>
      <c r="K26" s="193"/>
      <c r="L26" s="83"/>
      <c r="M26" s="83"/>
      <c r="N26" s="228"/>
      <c r="O26" s="244" t="str">
        <f t="shared" si="1"/>
        <v/>
      </c>
      <c r="P26" s="245" t="str">
        <f t="shared" si="2"/>
        <v/>
      </c>
      <c r="Q26" s="191"/>
      <c r="R26" s="193"/>
      <c r="S26" s="193"/>
      <c r="T26" s="193"/>
      <c r="U26" s="193"/>
      <c r="V26" s="193"/>
      <c r="W26" s="193"/>
      <c r="X26" s="193"/>
      <c r="Y26" s="193"/>
      <c r="Z26" s="193"/>
      <c r="AA26" s="237"/>
      <c r="AB26" s="236" t="str">
        <f t="shared" si="3"/>
        <v/>
      </c>
      <c r="AC26" s="277" t="str">
        <f t="shared" si="4"/>
        <v/>
      </c>
      <c r="AD26" s="272" t="str">
        <f t="shared" si="0"/>
        <v/>
      </c>
      <c r="AE26" s="273" t="str">
        <f t="shared" si="5"/>
        <v/>
      </c>
      <c r="AF26" s="193"/>
      <c r="AG26" s="193"/>
      <c r="AH26" s="193"/>
      <c r="AI26" s="193"/>
      <c r="AJ26" s="193"/>
      <c r="AK26" s="237"/>
      <c r="AL26" s="266" t="str">
        <f t="shared" si="6"/>
        <v/>
      </c>
      <c r="AM26" s="267" t="str">
        <f t="shared" si="7"/>
        <v/>
      </c>
      <c r="AN26" s="191"/>
      <c r="AO26" s="193"/>
      <c r="AP26" s="193"/>
      <c r="AQ26" s="193"/>
      <c r="AR26" s="193"/>
      <c r="AS26" s="193"/>
      <c r="AT26" s="193"/>
      <c r="AU26" s="193"/>
      <c r="AV26" s="193"/>
      <c r="AW26" s="193"/>
      <c r="AX26" s="237"/>
      <c r="AY26" s="193"/>
      <c r="AZ26" s="193"/>
      <c r="BA26" s="193"/>
      <c r="BB26" s="193"/>
      <c r="BC26" s="262" t="str">
        <f t="shared" si="8"/>
        <v/>
      </c>
      <c r="BD26" s="263" t="str">
        <f t="shared" si="9"/>
        <v/>
      </c>
      <c r="BE26" s="127"/>
    </row>
    <row r="27" spans="1:57">
      <c r="A27" s="82">
        <f>список!A24</f>
        <v>23</v>
      </c>
      <c r="B27" s="145" t="str">
        <f>IF(список!B24="","",список!B24)</f>
        <v/>
      </c>
      <c r="C27" s="82">
        <f>IF(список!C24="","",список!C24)</f>
        <v>0</v>
      </c>
      <c r="D27" s="191"/>
      <c r="E27" s="193"/>
      <c r="F27" s="192"/>
      <c r="G27" s="192"/>
      <c r="H27" s="191"/>
      <c r="I27" s="192"/>
      <c r="J27" s="193"/>
      <c r="K27" s="193"/>
      <c r="L27" s="83"/>
      <c r="M27" s="83"/>
      <c r="N27" s="228"/>
      <c r="O27" s="244" t="str">
        <f t="shared" si="1"/>
        <v/>
      </c>
      <c r="P27" s="245" t="str">
        <f t="shared" si="2"/>
        <v/>
      </c>
      <c r="Q27" s="191"/>
      <c r="R27" s="193"/>
      <c r="S27" s="193"/>
      <c r="T27" s="193"/>
      <c r="U27" s="193"/>
      <c r="V27" s="193"/>
      <c r="W27" s="193"/>
      <c r="X27" s="193"/>
      <c r="Y27" s="193"/>
      <c r="Z27" s="193"/>
      <c r="AA27" s="237"/>
      <c r="AB27" s="236" t="str">
        <f t="shared" si="3"/>
        <v/>
      </c>
      <c r="AC27" s="277" t="str">
        <f t="shared" si="4"/>
        <v/>
      </c>
      <c r="AD27" s="272" t="str">
        <f t="shared" si="0"/>
        <v/>
      </c>
      <c r="AE27" s="273" t="str">
        <f t="shared" si="5"/>
        <v/>
      </c>
      <c r="AF27" s="193"/>
      <c r="AG27" s="193"/>
      <c r="AH27" s="193"/>
      <c r="AI27" s="193"/>
      <c r="AJ27" s="193"/>
      <c r="AK27" s="237"/>
      <c r="AL27" s="266" t="str">
        <f t="shared" si="6"/>
        <v/>
      </c>
      <c r="AM27" s="267" t="str">
        <f t="shared" si="7"/>
        <v/>
      </c>
      <c r="AN27" s="191"/>
      <c r="AO27" s="193"/>
      <c r="AP27" s="193"/>
      <c r="AQ27" s="193"/>
      <c r="AR27" s="193"/>
      <c r="AS27" s="193"/>
      <c r="AT27" s="193"/>
      <c r="AU27" s="193"/>
      <c r="AV27" s="193"/>
      <c r="AW27" s="193"/>
      <c r="AX27" s="237"/>
      <c r="AY27" s="193"/>
      <c r="AZ27" s="193"/>
      <c r="BA27" s="193"/>
      <c r="BB27" s="193"/>
      <c r="BC27" s="262" t="str">
        <f t="shared" si="8"/>
        <v/>
      </c>
      <c r="BD27" s="263" t="str">
        <f t="shared" si="9"/>
        <v/>
      </c>
      <c r="BE27" s="127"/>
    </row>
    <row r="28" spans="1:57">
      <c r="A28" s="82">
        <f>список!A25</f>
        <v>24</v>
      </c>
      <c r="B28" s="145" t="str">
        <f>IF(список!B25="","",список!B25)</f>
        <v/>
      </c>
      <c r="C28" s="82">
        <f>IF(список!C25="","",список!C25)</f>
        <v>0</v>
      </c>
      <c r="D28" s="191"/>
      <c r="E28" s="193"/>
      <c r="F28" s="192"/>
      <c r="G28" s="192"/>
      <c r="H28" s="191"/>
      <c r="I28" s="192"/>
      <c r="J28" s="193"/>
      <c r="K28" s="193"/>
      <c r="L28" s="83"/>
      <c r="M28" s="83"/>
      <c r="N28" s="228"/>
      <c r="O28" s="244" t="str">
        <f t="shared" si="1"/>
        <v/>
      </c>
      <c r="P28" s="245" t="str">
        <f t="shared" si="2"/>
        <v/>
      </c>
      <c r="Q28" s="191"/>
      <c r="R28" s="193"/>
      <c r="S28" s="193"/>
      <c r="T28" s="193"/>
      <c r="U28" s="193"/>
      <c r="V28" s="193"/>
      <c r="W28" s="193"/>
      <c r="X28" s="193"/>
      <c r="Y28" s="193"/>
      <c r="Z28" s="193"/>
      <c r="AA28" s="237"/>
      <c r="AB28" s="236" t="str">
        <f t="shared" si="3"/>
        <v/>
      </c>
      <c r="AC28" s="277" t="str">
        <f t="shared" si="4"/>
        <v/>
      </c>
      <c r="AD28" s="272" t="str">
        <f t="shared" si="0"/>
        <v/>
      </c>
      <c r="AE28" s="273" t="str">
        <f t="shared" si="5"/>
        <v/>
      </c>
      <c r="AF28" s="193"/>
      <c r="AG28" s="193"/>
      <c r="AH28" s="193"/>
      <c r="AI28" s="193"/>
      <c r="AJ28" s="193"/>
      <c r="AK28" s="237"/>
      <c r="AL28" s="266" t="str">
        <f t="shared" si="6"/>
        <v/>
      </c>
      <c r="AM28" s="267" t="str">
        <f t="shared" si="7"/>
        <v/>
      </c>
      <c r="AN28" s="191"/>
      <c r="AO28" s="193"/>
      <c r="AP28" s="193"/>
      <c r="AQ28" s="193"/>
      <c r="AR28" s="193"/>
      <c r="AS28" s="193"/>
      <c r="AT28" s="193"/>
      <c r="AU28" s="193"/>
      <c r="AV28" s="193"/>
      <c r="AW28" s="193"/>
      <c r="AX28" s="237"/>
      <c r="AY28" s="193"/>
      <c r="AZ28" s="193"/>
      <c r="BA28" s="193"/>
      <c r="BB28" s="193"/>
      <c r="BC28" s="262" t="str">
        <f t="shared" si="8"/>
        <v/>
      </c>
      <c r="BD28" s="263" t="str">
        <f t="shared" si="9"/>
        <v/>
      </c>
      <c r="BE28" s="127"/>
    </row>
    <row r="29" spans="1:57">
      <c r="A29" s="82">
        <f>список!A26</f>
        <v>25</v>
      </c>
      <c r="B29" s="145" t="str">
        <f>IF(список!B26="","",список!B26)</f>
        <v/>
      </c>
      <c r="C29" s="82">
        <f>IF(список!C26="","",список!C26)</f>
        <v>0</v>
      </c>
      <c r="D29" s="191"/>
      <c r="E29" s="193"/>
      <c r="F29" s="191"/>
      <c r="G29" s="192"/>
      <c r="H29" s="192"/>
      <c r="I29" s="191"/>
      <c r="J29" s="193"/>
      <c r="K29" s="193"/>
      <c r="L29" s="83"/>
      <c r="M29" s="83"/>
      <c r="N29" s="228"/>
      <c r="O29" s="244" t="str">
        <f t="shared" si="1"/>
        <v/>
      </c>
      <c r="P29" s="245" t="str">
        <f t="shared" si="2"/>
        <v/>
      </c>
      <c r="Q29" s="191"/>
      <c r="R29" s="193"/>
      <c r="S29" s="193"/>
      <c r="T29" s="193"/>
      <c r="U29" s="193"/>
      <c r="V29" s="193"/>
      <c r="W29" s="193"/>
      <c r="X29" s="193"/>
      <c r="Y29" s="193"/>
      <c r="Z29" s="193"/>
      <c r="AA29" s="237"/>
      <c r="AB29" s="236" t="str">
        <f t="shared" si="3"/>
        <v/>
      </c>
      <c r="AC29" s="277" t="str">
        <f t="shared" si="4"/>
        <v/>
      </c>
      <c r="AD29" s="272" t="str">
        <f t="shared" si="0"/>
        <v/>
      </c>
      <c r="AE29" s="273" t="str">
        <f t="shared" si="5"/>
        <v/>
      </c>
      <c r="AF29" s="193"/>
      <c r="AG29" s="193"/>
      <c r="AH29" s="193"/>
      <c r="AI29" s="193"/>
      <c r="AJ29" s="193"/>
      <c r="AK29" s="237"/>
      <c r="AL29" s="266" t="str">
        <f t="shared" si="6"/>
        <v/>
      </c>
      <c r="AM29" s="267" t="str">
        <f t="shared" si="7"/>
        <v/>
      </c>
      <c r="AN29" s="191"/>
      <c r="AO29" s="193"/>
      <c r="AP29" s="193"/>
      <c r="AQ29" s="193"/>
      <c r="AR29" s="193"/>
      <c r="AS29" s="193"/>
      <c r="AT29" s="193"/>
      <c r="AU29" s="193"/>
      <c r="AV29" s="193"/>
      <c r="AW29" s="193"/>
      <c r="AX29" s="237"/>
      <c r="AY29" s="193"/>
      <c r="AZ29" s="193"/>
      <c r="BA29" s="193"/>
      <c r="BB29" s="193"/>
      <c r="BC29" s="262" t="str">
        <f t="shared" si="8"/>
        <v/>
      </c>
      <c r="BD29" s="263" t="str">
        <f t="shared" si="9"/>
        <v/>
      </c>
      <c r="BE29" s="127"/>
    </row>
    <row r="30" spans="1:57">
      <c r="A30" s="82">
        <f>список!A27</f>
        <v>26</v>
      </c>
      <c r="B30" s="145" t="str">
        <f>IF(список!B27="","",список!B27)</f>
        <v/>
      </c>
      <c r="C30" s="82">
        <f>IF(список!C27="","",список!C27)</f>
        <v>0</v>
      </c>
      <c r="D30" s="191"/>
      <c r="E30" s="193"/>
      <c r="F30" s="192"/>
      <c r="G30" s="192"/>
      <c r="H30" s="191"/>
      <c r="I30" s="192"/>
      <c r="J30" s="193"/>
      <c r="K30" s="193"/>
      <c r="L30" s="83"/>
      <c r="M30" s="83"/>
      <c r="N30" s="228"/>
      <c r="O30" s="244" t="str">
        <f t="shared" si="1"/>
        <v/>
      </c>
      <c r="P30" s="245" t="str">
        <f t="shared" si="2"/>
        <v/>
      </c>
      <c r="Q30" s="191"/>
      <c r="R30" s="193"/>
      <c r="S30" s="193"/>
      <c r="T30" s="193"/>
      <c r="U30" s="193"/>
      <c r="V30" s="193"/>
      <c r="W30" s="193"/>
      <c r="X30" s="193"/>
      <c r="Y30" s="193"/>
      <c r="Z30" s="193"/>
      <c r="AA30" s="237"/>
      <c r="AB30" s="236" t="str">
        <f t="shared" si="3"/>
        <v/>
      </c>
      <c r="AC30" s="277" t="str">
        <f t="shared" si="4"/>
        <v/>
      </c>
      <c r="AD30" s="272" t="str">
        <f t="shared" si="0"/>
        <v/>
      </c>
      <c r="AE30" s="273" t="str">
        <f t="shared" si="5"/>
        <v/>
      </c>
      <c r="AF30" s="193"/>
      <c r="AG30" s="193"/>
      <c r="AH30" s="193"/>
      <c r="AI30" s="193"/>
      <c r="AJ30" s="193"/>
      <c r="AK30" s="237"/>
      <c r="AL30" s="266" t="str">
        <f t="shared" si="6"/>
        <v/>
      </c>
      <c r="AM30" s="267" t="str">
        <f t="shared" si="7"/>
        <v/>
      </c>
      <c r="AN30" s="191"/>
      <c r="AO30" s="193"/>
      <c r="AP30" s="193"/>
      <c r="AQ30" s="193"/>
      <c r="AR30" s="193"/>
      <c r="AS30" s="193"/>
      <c r="AT30" s="193"/>
      <c r="AU30" s="193"/>
      <c r="AV30" s="193"/>
      <c r="AW30" s="193"/>
      <c r="AX30" s="237"/>
      <c r="AY30" s="193"/>
      <c r="AZ30" s="193"/>
      <c r="BA30" s="193"/>
      <c r="BB30" s="193"/>
      <c r="BC30" s="262" t="str">
        <f t="shared" si="8"/>
        <v/>
      </c>
      <c r="BD30" s="263" t="str">
        <f t="shared" si="9"/>
        <v/>
      </c>
      <c r="BE30" s="127"/>
    </row>
    <row r="31" spans="1:57">
      <c r="A31" s="82">
        <f>список!A28</f>
        <v>27</v>
      </c>
      <c r="B31" s="145" t="str">
        <f>IF(список!B28="","",список!B28)</f>
        <v/>
      </c>
      <c r="C31" s="82">
        <f>IF(список!C28="","",список!C28)</f>
        <v>0</v>
      </c>
      <c r="D31" s="191"/>
      <c r="E31" s="193"/>
      <c r="F31" s="191"/>
      <c r="G31" s="192"/>
      <c r="H31" s="191"/>
      <c r="I31" s="191"/>
      <c r="J31" s="193"/>
      <c r="K31" s="193"/>
      <c r="L31" s="83"/>
      <c r="M31" s="83"/>
      <c r="N31" s="228"/>
      <c r="O31" s="244" t="str">
        <f t="shared" si="1"/>
        <v/>
      </c>
      <c r="P31" s="245" t="str">
        <f t="shared" si="2"/>
        <v/>
      </c>
      <c r="Q31" s="191"/>
      <c r="R31" s="193"/>
      <c r="S31" s="193"/>
      <c r="T31" s="193"/>
      <c r="U31" s="193"/>
      <c r="V31" s="193"/>
      <c r="W31" s="193"/>
      <c r="X31" s="193"/>
      <c r="Y31" s="193"/>
      <c r="Z31" s="193"/>
      <c r="AA31" s="237"/>
      <c r="AB31" s="236" t="str">
        <f t="shared" si="3"/>
        <v/>
      </c>
      <c r="AC31" s="277" t="str">
        <f t="shared" si="4"/>
        <v/>
      </c>
      <c r="AD31" s="272" t="str">
        <f t="shared" si="0"/>
        <v/>
      </c>
      <c r="AE31" s="273" t="str">
        <f t="shared" si="5"/>
        <v/>
      </c>
      <c r="AF31" s="193"/>
      <c r="AG31" s="193"/>
      <c r="AH31" s="193"/>
      <c r="AI31" s="193"/>
      <c r="AJ31" s="193"/>
      <c r="AK31" s="237"/>
      <c r="AL31" s="266" t="str">
        <f t="shared" si="6"/>
        <v/>
      </c>
      <c r="AM31" s="267" t="str">
        <f t="shared" si="7"/>
        <v/>
      </c>
      <c r="AN31" s="191"/>
      <c r="AO31" s="193"/>
      <c r="AP31" s="193"/>
      <c r="AQ31" s="193"/>
      <c r="AR31" s="193"/>
      <c r="AS31" s="193"/>
      <c r="AT31" s="193"/>
      <c r="AU31" s="193"/>
      <c r="AV31" s="193"/>
      <c r="AW31" s="193"/>
      <c r="AX31" s="237"/>
      <c r="AY31" s="193"/>
      <c r="AZ31" s="193"/>
      <c r="BA31" s="193"/>
      <c r="BB31" s="193"/>
      <c r="BC31" s="262" t="str">
        <f t="shared" si="8"/>
        <v/>
      </c>
      <c r="BD31" s="263" t="str">
        <f t="shared" si="9"/>
        <v/>
      </c>
      <c r="BE31" s="127"/>
    </row>
    <row r="32" spans="1:57">
      <c r="A32" s="82">
        <f>список!A29</f>
        <v>28</v>
      </c>
      <c r="B32" s="145" t="str">
        <f>IF(список!B29="","",список!B29)</f>
        <v/>
      </c>
      <c r="C32" s="82">
        <f>IF(список!C29="","",список!C29)</f>
        <v>0</v>
      </c>
      <c r="D32" s="191"/>
      <c r="E32" s="193"/>
      <c r="F32" s="192"/>
      <c r="G32" s="192"/>
      <c r="H32" s="192"/>
      <c r="I32" s="192"/>
      <c r="J32" s="193"/>
      <c r="K32" s="193"/>
      <c r="L32" s="83"/>
      <c r="M32" s="83"/>
      <c r="N32" s="228"/>
      <c r="O32" s="244" t="str">
        <f t="shared" si="1"/>
        <v/>
      </c>
      <c r="P32" s="245" t="str">
        <f t="shared" si="2"/>
        <v/>
      </c>
      <c r="Q32" s="191"/>
      <c r="R32" s="193"/>
      <c r="S32" s="193"/>
      <c r="T32" s="193"/>
      <c r="U32" s="193"/>
      <c r="V32" s="193"/>
      <c r="W32" s="193"/>
      <c r="X32" s="193"/>
      <c r="Y32" s="193"/>
      <c r="Z32" s="193"/>
      <c r="AA32" s="237"/>
      <c r="AB32" s="236" t="str">
        <f t="shared" si="3"/>
        <v/>
      </c>
      <c r="AC32" s="277" t="str">
        <f t="shared" si="4"/>
        <v/>
      </c>
      <c r="AD32" s="272" t="str">
        <f t="shared" si="0"/>
        <v/>
      </c>
      <c r="AE32" s="273" t="str">
        <f t="shared" si="5"/>
        <v/>
      </c>
      <c r="AF32" s="193"/>
      <c r="AG32" s="193"/>
      <c r="AH32" s="193"/>
      <c r="AI32" s="193"/>
      <c r="AJ32" s="193"/>
      <c r="AK32" s="237"/>
      <c r="AL32" s="266" t="str">
        <f t="shared" si="6"/>
        <v/>
      </c>
      <c r="AM32" s="267" t="str">
        <f t="shared" si="7"/>
        <v/>
      </c>
      <c r="AN32" s="191"/>
      <c r="AO32" s="193"/>
      <c r="AP32" s="193"/>
      <c r="AQ32" s="193"/>
      <c r="AR32" s="193"/>
      <c r="AS32" s="193"/>
      <c r="AT32" s="193"/>
      <c r="AU32" s="193"/>
      <c r="AV32" s="193"/>
      <c r="AW32" s="193"/>
      <c r="AX32" s="237"/>
      <c r="AY32" s="193"/>
      <c r="AZ32" s="193"/>
      <c r="BA32" s="193"/>
      <c r="BB32" s="193"/>
      <c r="BC32" s="262" t="str">
        <f t="shared" si="8"/>
        <v/>
      </c>
      <c r="BD32" s="263" t="str">
        <f t="shared" si="9"/>
        <v/>
      </c>
      <c r="BE32" s="127"/>
    </row>
    <row r="33" spans="1:57">
      <c r="A33" s="82">
        <f>список!A30</f>
        <v>29</v>
      </c>
      <c r="B33" s="145" t="str">
        <f>IF(список!B30="","",список!B30)</f>
        <v/>
      </c>
      <c r="C33" s="82">
        <f>IF(список!C30="","",список!C30)</f>
        <v>0</v>
      </c>
      <c r="D33" s="191"/>
      <c r="E33" s="193"/>
      <c r="F33" s="192"/>
      <c r="G33" s="192"/>
      <c r="H33" s="192"/>
      <c r="I33" s="192"/>
      <c r="J33" s="193"/>
      <c r="K33" s="193"/>
      <c r="L33" s="83"/>
      <c r="M33" s="83"/>
      <c r="N33" s="228"/>
      <c r="O33" s="244" t="str">
        <f t="shared" si="1"/>
        <v/>
      </c>
      <c r="P33" s="245" t="str">
        <f t="shared" si="2"/>
        <v/>
      </c>
      <c r="Q33" s="191"/>
      <c r="R33" s="193"/>
      <c r="S33" s="193"/>
      <c r="T33" s="193"/>
      <c r="U33" s="193"/>
      <c r="V33" s="193"/>
      <c r="W33" s="193"/>
      <c r="X33" s="193"/>
      <c r="Y33" s="193"/>
      <c r="Z33" s="193"/>
      <c r="AA33" s="237"/>
      <c r="AB33" s="236" t="str">
        <f t="shared" si="3"/>
        <v/>
      </c>
      <c r="AC33" s="277" t="str">
        <f t="shared" si="4"/>
        <v/>
      </c>
      <c r="AD33" s="272" t="str">
        <f t="shared" si="0"/>
        <v/>
      </c>
      <c r="AE33" s="273" t="str">
        <f t="shared" si="5"/>
        <v/>
      </c>
      <c r="AF33" s="193"/>
      <c r="AG33" s="193"/>
      <c r="AH33" s="193"/>
      <c r="AI33" s="193"/>
      <c r="AJ33" s="193"/>
      <c r="AK33" s="237"/>
      <c r="AL33" s="266" t="str">
        <f t="shared" si="6"/>
        <v/>
      </c>
      <c r="AM33" s="267" t="str">
        <f t="shared" si="7"/>
        <v/>
      </c>
      <c r="AN33" s="191"/>
      <c r="AO33" s="193"/>
      <c r="AP33" s="193"/>
      <c r="AQ33" s="193"/>
      <c r="AR33" s="193"/>
      <c r="AS33" s="193"/>
      <c r="AT33" s="193"/>
      <c r="AU33" s="193"/>
      <c r="AV33" s="193"/>
      <c r="AW33" s="193"/>
      <c r="AX33" s="237"/>
      <c r="AY33" s="193"/>
      <c r="AZ33" s="193"/>
      <c r="BA33" s="193"/>
      <c r="BB33" s="193"/>
      <c r="BC33" s="262" t="str">
        <f t="shared" si="8"/>
        <v/>
      </c>
      <c r="BD33" s="263" t="str">
        <f t="shared" si="9"/>
        <v/>
      </c>
      <c r="BE33" s="127"/>
    </row>
    <row r="34" spans="1:57">
      <c r="A34" s="82">
        <f>список!A31</f>
        <v>30</v>
      </c>
      <c r="B34" s="145" t="str">
        <f>IF(список!B31="","",список!B31)</f>
        <v/>
      </c>
      <c r="C34" s="82">
        <f>IF(список!C31="","",список!C31)</f>
        <v>0</v>
      </c>
      <c r="D34" s="191"/>
      <c r="E34" s="193"/>
      <c r="F34" s="191"/>
      <c r="G34" s="192"/>
      <c r="H34" s="191"/>
      <c r="I34" s="191"/>
      <c r="J34" s="193"/>
      <c r="K34" s="193"/>
      <c r="L34" s="83"/>
      <c r="M34" s="83"/>
      <c r="N34" s="228"/>
      <c r="O34" s="244" t="str">
        <f t="shared" si="1"/>
        <v/>
      </c>
      <c r="P34" s="245" t="str">
        <f t="shared" si="2"/>
        <v/>
      </c>
      <c r="Q34" s="191"/>
      <c r="R34" s="193"/>
      <c r="S34" s="193"/>
      <c r="T34" s="193"/>
      <c r="U34" s="193"/>
      <c r="V34" s="193"/>
      <c r="W34" s="193"/>
      <c r="X34" s="193"/>
      <c r="Y34" s="193"/>
      <c r="Z34" s="193"/>
      <c r="AA34" s="237"/>
      <c r="AB34" s="236" t="str">
        <f t="shared" si="3"/>
        <v/>
      </c>
      <c r="AC34" s="277" t="str">
        <f t="shared" si="4"/>
        <v/>
      </c>
      <c r="AD34" s="272" t="str">
        <f t="shared" si="0"/>
        <v/>
      </c>
      <c r="AE34" s="273" t="str">
        <f t="shared" si="5"/>
        <v/>
      </c>
      <c r="AF34" s="193"/>
      <c r="AG34" s="193"/>
      <c r="AH34" s="193"/>
      <c r="AI34" s="193"/>
      <c r="AJ34" s="193"/>
      <c r="AK34" s="193"/>
      <c r="AL34" s="266" t="str">
        <f t="shared" si="6"/>
        <v/>
      </c>
      <c r="AM34" s="267" t="str">
        <f t="shared" si="7"/>
        <v/>
      </c>
      <c r="AN34" s="191"/>
      <c r="AO34" s="193"/>
      <c r="AP34" s="193"/>
      <c r="AQ34" s="193"/>
      <c r="AR34" s="193"/>
      <c r="AS34" s="193"/>
      <c r="AT34" s="193"/>
      <c r="AU34" s="193"/>
      <c r="AV34" s="193"/>
      <c r="AW34" s="193"/>
      <c r="AX34" s="237"/>
      <c r="AY34" s="193"/>
      <c r="AZ34" s="193"/>
      <c r="BA34" s="193"/>
      <c r="BB34" s="193"/>
      <c r="BC34" s="262" t="str">
        <f t="shared" si="8"/>
        <v/>
      </c>
      <c r="BD34" s="263" t="str">
        <f t="shared" si="9"/>
        <v/>
      </c>
      <c r="BE34" s="127"/>
    </row>
    <row r="35" spans="1:57">
      <c r="A35" s="82" t="e">
        <f>список!#REF!</f>
        <v>#REF!</v>
      </c>
      <c r="B35" s="145" t="e">
        <f>IF(список!#REF!="","",список!#REF!)</f>
        <v>#REF!</v>
      </c>
      <c r="C35" s="82" t="e">
        <f>IF(список!#REF!="","",список!#REF!)</f>
        <v>#REF!</v>
      </c>
      <c r="D35" s="191"/>
      <c r="E35" s="193"/>
      <c r="F35" s="193"/>
      <c r="G35" s="193"/>
      <c r="H35" s="193"/>
      <c r="I35" s="193"/>
      <c r="J35" s="193"/>
      <c r="K35" s="193"/>
      <c r="L35" s="83"/>
      <c r="M35" s="83"/>
      <c r="N35" s="228"/>
      <c r="O35" s="244" t="str">
        <f t="shared" si="1"/>
        <v/>
      </c>
      <c r="P35" s="245" t="str">
        <f t="shared" si="2"/>
        <v/>
      </c>
      <c r="Q35" s="191"/>
      <c r="R35" s="193"/>
      <c r="S35" s="193"/>
      <c r="T35" s="193"/>
      <c r="U35" s="193"/>
      <c r="V35" s="193"/>
      <c r="W35" s="193"/>
      <c r="X35" s="193"/>
      <c r="Y35" s="193"/>
      <c r="Z35" s="193"/>
      <c r="AA35" s="237"/>
      <c r="AB35" s="236" t="str">
        <f t="shared" si="3"/>
        <v/>
      </c>
      <c r="AC35" s="277" t="str">
        <f t="shared" si="4"/>
        <v/>
      </c>
      <c r="AD35" s="272" t="str">
        <f t="shared" si="0"/>
        <v/>
      </c>
      <c r="AE35" s="273" t="str">
        <f t="shared" si="5"/>
        <v/>
      </c>
      <c r="AF35" s="193"/>
      <c r="AG35" s="193"/>
      <c r="AH35" s="193"/>
      <c r="AI35" s="193"/>
      <c r="AJ35" s="193"/>
      <c r="AK35" s="193"/>
      <c r="AL35" s="266" t="str">
        <f t="shared" si="6"/>
        <v/>
      </c>
      <c r="AM35" s="267" t="str">
        <f t="shared" si="7"/>
        <v/>
      </c>
      <c r="AN35" s="191"/>
      <c r="AO35" s="193"/>
      <c r="AP35" s="193"/>
      <c r="AQ35" s="193"/>
      <c r="AR35" s="193"/>
      <c r="AS35" s="193"/>
      <c r="AT35" s="193"/>
      <c r="AU35" s="193"/>
      <c r="AV35" s="193"/>
      <c r="AW35" s="193"/>
      <c r="AX35" s="237"/>
      <c r="AY35" s="193"/>
      <c r="AZ35" s="193"/>
      <c r="BA35" s="193"/>
      <c r="BB35" s="193"/>
      <c r="BC35" s="262" t="str">
        <f t="shared" si="8"/>
        <v/>
      </c>
      <c r="BD35" s="263" t="str">
        <f t="shared" si="9"/>
        <v/>
      </c>
      <c r="BE35" s="127"/>
    </row>
    <row r="36" spans="1:57">
      <c r="A36" s="82" t="e">
        <f>список!#REF!</f>
        <v>#REF!</v>
      </c>
      <c r="B36" s="145" t="e">
        <f>IF(список!#REF!="","",список!#REF!)</f>
        <v>#REF!</v>
      </c>
      <c r="C36" s="82" t="e">
        <f>IF(список!#REF!="","",список!#REF!)</f>
        <v>#REF!</v>
      </c>
      <c r="D36" s="83"/>
      <c r="E36" s="83"/>
      <c r="F36" s="83"/>
      <c r="G36" s="83"/>
      <c r="H36" s="83"/>
      <c r="I36" s="83"/>
      <c r="J36" s="83"/>
      <c r="K36" s="83"/>
      <c r="L36" s="83"/>
      <c r="M36" s="83"/>
      <c r="N36" s="228"/>
      <c r="O36" s="244" t="str">
        <f t="shared" si="1"/>
        <v/>
      </c>
      <c r="P36" s="245" t="str">
        <f t="shared" si="2"/>
        <v/>
      </c>
      <c r="Q36" s="191"/>
      <c r="R36" s="193"/>
      <c r="S36" s="193"/>
      <c r="T36" s="193"/>
      <c r="U36" s="193"/>
      <c r="V36" s="193"/>
      <c r="W36" s="193"/>
      <c r="X36" s="193"/>
      <c r="Y36" s="193"/>
      <c r="Z36" s="193"/>
      <c r="AA36" s="237"/>
      <c r="AB36" s="236" t="str">
        <f t="shared" si="3"/>
        <v/>
      </c>
      <c r="AC36" s="277" t="str">
        <f t="shared" si="4"/>
        <v/>
      </c>
      <c r="AD36" s="272" t="str">
        <f t="shared" si="0"/>
        <v/>
      </c>
      <c r="AE36" s="273" t="str">
        <f t="shared" si="5"/>
        <v/>
      </c>
      <c r="AF36" s="193"/>
      <c r="AG36" s="193"/>
      <c r="AH36" s="193"/>
      <c r="AI36" s="193"/>
      <c r="AJ36" s="193"/>
      <c r="AK36" s="193"/>
      <c r="AL36" s="266" t="str">
        <f t="shared" si="6"/>
        <v/>
      </c>
      <c r="AM36" s="267" t="str">
        <f t="shared" si="7"/>
        <v/>
      </c>
      <c r="AN36" s="191"/>
      <c r="AO36" s="193"/>
      <c r="AP36" s="193"/>
      <c r="AQ36" s="193"/>
      <c r="AR36" s="193"/>
      <c r="AS36" s="193"/>
      <c r="AT36" s="193"/>
      <c r="AU36" s="193"/>
      <c r="AV36" s="193"/>
      <c r="AW36" s="193"/>
      <c r="AX36" s="237"/>
      <c r="AY36" s="193"/>
      <c r="AZ36" s="193"/>
      <c r="BA36" s="193"/>
      <c r="BB36" s="193"/>
      <c r="BC36" s="262" t="str">
        <f t="shared" si="8"/>
        <v/>
      </c>
      <c r="BD36" s="263" t="str">
        <f t="shared" si="9"/>
        <v/>
      </c>
      <c r="BE36" s="127"/>
    </row>
    <row r="37" spans="1:57">
      <c r="A37" s="82" t="e">
        <f>список!#REF!</f>
        <v>#REF!</v>
      </c>
      <c r="B37" s="145" t="e">
        <f>IF(список!#REF!="","",список!#REF!)</f>
        <v>#REF!</v>
      </c>
      <c r="C37" s="82" t="e">
        <f>IF(список!#REF!="","",список!#REF!)</f>
        <v>#REF!</v>
      </c>
      <c r="D37" s="83"/>
      <c r="E37" s="83"/>
      <c r="F37" s="83"/>
      <c r="G37" s="83"/>
      <c r="H37" s="83"/>
      <c r="I37" s="83"/>
      <c r="J37" s="83"/>
      <c r="K37" s="83"/>
      <c r="L37" s="83"/>
      <c r="M37" s="83"/>
      <c r="N37" s="228"/>
      <c r="O37" s="244" t="str">
        <f t="shared" si="1"/>
        <v/>
      </c>
      <c r="P37" s="245" t="str">
        <f t="shared" si="2"/>
        <v/>
      </c>
      <c r="Q37" s="230"/>
      <c r="R37" s="83"/>
      <c r="S37" s="83"/>
      <c r="T37" s="83"/>
      <c r="U37" s="83"/>
      <c r="V37" s="83"/>
      <c r="W37" s="83"/>
      <c r="X37" s="83"/>
      <c r="Y37" s="83"/>
      <c r="Z37" s="83"/>
      <c r="AA37" s="228"/>
      <c r="AB37" s="236" t="str">
        <f t="shared" si="3"/>
        <v/>
      </c>
      <c r="AC37" s="277" t="str">
        <f t="shared" si="4"/>
        <v/>
      </c>
      <c r="AD37" s="272" t="str">
        <f t="shared" si="0"/>
        <v/>
      </c>
      <c r="AE37" s="273" t="str">
        <f t="shared" si="5"/>
        <v/>
      </c>
      <c r="AF37" s="191"/>
      <c r="AG37" s="193"/>
      <c r="AH37" s="193"/>
      <c r="AI37" s="193"/>
      <c r="AJ37" s="193"/>
      <c r="AK37" s="193"/>
      <c r="AL37" s="266" t="str">
        <f t="shared" si="6"/>
        <v/>
      </c>
      <c r="AM37" s="267" t="str">
        <f t="shared" si="7"/>
        <v/>
      </c>
      <c r="AN37" s="230"/>
      <c r="AO37" s="83"/>
      <c r="AP37" s="83"/>
      <c r="AQ37" s="83"/>
      <c r="AR37" s="83"/>
      <c r="AS37" s="83"/>
      <c r="AT37" s="83"/>
      <c r="AU37" s="83"/>
      <c r="AV37" s="83"/>
      <c r="AW37" s="83"/>
      <c r="AX37" s="83"/>
      <c r="AY37" s="191"/>
      <c r="AZ37" s="193"/>
      <c r="BA37" s="193"/>
      <c r="BB37" s="193"/>
      <c r="BC37" s="262" t="str">
        <f t="shared" si="8"/>
        <v/>
      </c>
      <c r="BD37" s="263" t="str">
        <f t="shared" si="9"/>
        <v/>
      </c>
      <c r="BE37" s="127"/>
    </row>
    <row r="38" spans="1:57">
      <c r="A38" s="82" t="e">
        <f>список!#REF!</f>
        <v>#REF!</v>
      </c>
      <c r="B38" s="145" t="e">
        <f>IF(список!#REF!="","",список!#REF!)</f>
        <v>#REF!</v>
      </c>
      <c r="C38" s="82" t="e">
        <f>IF(список!#REF!="","",список!#REF!)</f>
        <v>#REF!</v>
      </c>
      <c r="D38" s="84"/>
      <c r="E38" s="84"/>
      <c r="F38" s="84"/>
      <c r="G38" s="84"/>
      <c r="H38" s="84"/>
      <c r="I38" s="84"/>
      <c r="J38" s="84"/>
      <c r="K38" s="84"/>
      <c r="L38" s="84"/>
      <c r="M38" s="84"/>
      <c r="N38" s="229"/>
      <c r="O38" s="244" t="str">
        <f t="shared" si="1"/>
        <v/>
      </c>
      <c r="P38" s="245" t="str">
        <f t="shared" si="2"/>
        <v/>
      </c>
      <c r="Q38" s="231"/>
      <c r="R38" s="84"/>
      <c r="S38" s="84"/>
      <c r="T38" s="84"/>
      <c r="U38" s="84"/>
      <c r="V38" s="84"/>
      <c r="W38" s="84"/>
      <c r="X38" s="84"/>
      <c r="Y38" s="84"/>
      <c r="Z38" s="84"/>
      <c r="AA38" s="229"/>
      <c r="AB38" s="236" t="str">
        <f t="shared" si="3"/>
        <v/>
      </c>
      <c r="AC38" s="277" t="str">
        <f t="shared" si="4"/>
        <v/>
      </c>
      <c r="AD38" s="272" t="str">
        <f t="shared" si="0"/>
        <v/>
      </c>
      <c r="AE38" s="273" t="str">
        <f t="shared" si="5"/>
        <v/>
      </c>
      <c r="AF38" s="191"/>
      <c r="AG38" s="193"/>
      <c r="AH38" s="193"/>
      <c r="AI38" s="193"/>
      <c r="AJ38" s="193"/>
      <c r="AK38" s="193"/>
      <c r="AL38" s="266" t="str">
        <f t="shared" si="6"/>
        <v/>
      </c>
      <c r="AM38" s="267" t="str">
        <f t="shared" si="7"/>
        <v/>
      </c>
      <c r="AN38" s="231"/>
      <c r="AO38" s="84"/>
      <c r="AP38" s="84"/>
      <c r="AQ38" s="84"/>
      <c r="AR38" s="84"/>
      <c r="AS38" s="84"/>
      <c r="AT38" s="84"/>
      <c r="AU38" s="84"/>
      <c r="AV38" s="84"/>
      <c r="AW38" s="84"/>
      <c r="AX38" s="84"/>
      <c r="AY38" s="191"/>
      <c r="AZ38" s="193"/>
      <c r="BA38" s="193"/>
      <c r="BB38" s="193"/>
      <c r="BC38" s="262" t="str">
        <f t="shared" si="8"/>
        <v/>
      </c>
      <c r="BD38" s="263" t="str">
        <f t="shared" si="9"/>
        <v/>
      </c>
      <c r="BE38" s="127"/>
    </row>
    <row r="39" spans="1:57" ht="15.75" thickBot="1">
      <c r="A39" s="82" t="e">
        <f>список!#REF!</f>
        <v>#REF!</v>
      </c>
      <c r="B39" s="145" t="e">
        <f>IF(список!#REF!="","",список!#REF!)</f>
        <v>#REF!</v>
      </c>
      <c r="C39" s="82" t="e">
        <f>IF(список!#REF!="","",список!#REF!)</f>
        <v>#REF!</v>
      </c>
      <c r="D39" s="84"/>
      <c r="E39" s="84"/>
      <c r="F39" s="84"/>
      <c r="G39" s="84"/>
      <c r="H39" s="84"/>
      <c r="I39" s="84"/>
      <c r="J39" s="84"/>
      <c r="K39" s="84"/>
      <c r="L39" s="84"/>
      <c r="M39" s="84"/>
      <c r="N39" s="229"/>
      <c r="O39" s="279" t="str">
        <f t="shared" si="1"/>
        <v/>
      </c>
      <c r="P39" s="280" t="str">
        <f t="shared" si="2"/>
        <v/>
      </c>
      <c r="Q39" s="231"/>
      <c r="R39" s="84"/>
      <c r="S39" s="84"/>
      <c r="T39" s="84"/>
      <c r="U39" s="84"/>
      <c r="V39" s="84"/>
      <c r="W39" s="84"/>
      <c r="X39" s="84"/>
      <c r="Y39" s="84"/>
      <c r="Z39" s="84"/>
      <c r="AA39" s="229"/>
      <c r="AB39" s="276" t="str">
        <f t="shared" si="3"/>
        <v/>
      </c>
      <c r="AC39" s="278" t="str">
        <f t="shared" si="4"/>
        <v/>
      </c>
      <c r="AD39" s="274" t="str">
        <f t="shared" si="0"/>
        <v/>
      </c>
      <c r="AE39" s="275" t="str">
        <f t="shared" si="5"/>
        <v/>
      </c>
      <c r="AF39" s="191"/>
      <c r="AG39" s="193"/>
      <c r="AH39" s="193"/>
      <c r="AI39" s="193"/>
      <c r="AJ39" s="193"/>
      <c r="AK39" s="193"/>
      <c r="AL39" s="268" t="str">
        <f t="shared" si="6"/>
        <v/>
      </c>
      <c r="AM39" s="269" t="str">
        <f t="shared" si="7"/>
        <v/>
      </c>
      <c r="AN39" s="231"/>
      <c r="AO39" s="84"/>
      <c r="AP39" s="84"/>
      <c r="AQ39" s="84"/>
      <c r="AR39" s="84"/>
      <c r="AS39" s="84"/>
      <c r="AT39" s="84"/>
      <c r="AU39" s="84"/>
      <c r="AV39" s="84"/>
      <c r="AW39" s="84"/>
      <c r="AX39" s="84"/>
      <c r="AY39" s="191"/>
      <c r="AZ39" s="193"/>
      <c r="BA39" s="193"/>
      <c r="BB39" s="193"/>
      <c r="BC39" s="264" t="str">
        <f t="shared" si="8"/>
        <v/>
      </c>
      <c r="BD39" s="265" t="str">
        <f t="shared" si="9"/>
        <v/>
      </c>
      <c r="BE39" s="127"/>
    </row>
    <row r="40" spans="1:57">
      <c r="O40" s="85"/>
      <c r="P40" s="85"/>
      <c r="AB40" s="128"/>
      <c r="AC40" s="128"/>
      <c r="AD40" s="128"/>
      <c r="AE40" s="128"/>
      <c r="AL40" s="128"/>
      <c r="AM40" s="128"/>
      <c r="BC40" s="128"/>
      <c r="BD40" s="128"/>
    </row>
  </sheetData>
  <sheetProtection password="CC6F" sheet="1" objects="1" scenarios="1" selectLockedCells="1"/>
  <mergeCells count="35">
    <mergeCell ref="AF3:AF4"/>
    <mergeCell ref="AD3:AE4"/>
    <mergeCell ref="O4:P4"/>
    <mergeCell ref="AG3:AG4"/>
    <mergeCell ref="AH3:AH4"/>
    <mergeCell ref="AI3:AI4"/>
    <mergeCell ref="AJ3:AJ4"/>
    <mergeCell ref="AK3:AK4"/>
    <mergeCell ref="A1:BD1"/>
    <mergeCell ref="D2:AC2"/>
    <mergeCell ref="AF2:AM2"/>
    <mergeCell ref="AN2:BD2"/>
    <mergeCell ref="A2:A4"/>
    <mergeCell ref="B2:B4"/>
    <mergeCell ref="C2:C4"/>
    <mergeCell ref="D3:P3"/>
    <mergeCell ref="Q3:AC3"/>
    <mergeCell ref="AB4:AC4"/>
    <mergeCell ref="BB3:BB4"/>
    <mergeCell ref="BC3:BD4"/>
    <mergeCell ref="BA3:BA4"/>
    <mergeCell ref="AL3:AM4"/>
    <mergeCell ref="AP3:AP4"/>
    <mergeCell ref="AN3:AN4"/>
    <mergeCell ref="AO3:AO4"/>
    <mergeCell ref="AS3:AS4"/>
    <mergeCell ref="AZ3:AZ4"/>
    <mergeCell ref="AY3:AY4"/>
    <mergeCell ref="AU3:AU4"/>
    <mergeCell ref="AV3:AV4"/>
    <mergeCell ref="AQ3:AQ4"/>
    <mergeCell ref="AR3:AR4"/>
    <mergeCell ref="AT3:AT4"/>
    <mergeCell ref="AW3:AW4"/>
    <mergeCell ref="AX3:AX4"/>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70" t="s">
        <v>112</v>
      </c>
      <c r="B1" s="69" t="s">
        <v>114</v>
      </c>
      <c r="C1" s="72" t="s">
        <v>113</v>
      </c>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row>
    <row r="2" spans="1:44" ht="214.5" customHeight="1">
      <c r="A2" s="74" t="s">
        <v>115</v>
      </c>
      <c r="B2" s="75" t="s">
        <v>116</v>
      </c>
      <c r="C2" s="74" t="s">
        <v>117</v>
      </c>
    </row>
    <row r="3" spans="1:44">
      <c r="A3" s="74"/>
      <c r="C3" s="76"/>
    </row>
    <row r="4" spans="1:44">
      <c r="A4" s="74"/>
    </row>
    <row r="5" spans="1:44">
      <c r="A5" s="74"/>
    </row>
    <row r="6" spans="1:44">
      <c r="A6" s="74"/>
    </row>
    <row r="7" spans="1:44">
      <c r="A7" s="74"/>
    </row>
    <row r="14" spans="1:44">
      <c r="B14" s="71"/>
    </row>
  </sheetData>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dimension ref="A1:EC41"/>
  <sheetViews>
    <sheetView topLeftCell="D4" zoomScale="70" zoomScaleNormal="70" workbookViewId="0">
      <selection activeCell="AA43" sqref="AA43"/>
    </sheetView>
  </sheetViews>
  <sheetFormatPr defaultColWidth="9.140625" defaultRowHeight="15"/>
  <cols>
    <col min="1" max="1" width="9.140625" style="82"/>
    <col min="2" max="2" width="36.28515625" style="82" customWidth="1"/>
    <col min="3" max="24" width="9.140625" style="82"/>
    <col min="25" max="25" width="8.7109375" style="82" customWidth="1"/>
    <col min="26" max="26" width="4.85546875" style="82" hidden="1" customWidth="1"/>
    <col min="27" max="29" width="9.140625" style="82"/>
    <col min="30" max="30" width="10" style="82" customWidth="1"/>
    <col min="31" max="36" width="9.140625" style="82"/>
    <col min="37" max="37" width="8.7109375" style="82" customWidth="1"/>
    <col min="38" max="38" width="0.140625" style="82" customWidth="1"/>
    <col min="39" max="43" width="9.140625" style="82"/>
    <col min="44" max="44" width="7.85546875" style="82" customWidth="1"/>
    <col min="45" max="45" width="5.140625" style="82" hidden="1" customWidth="1"/>
    <col min="46" max="46" width="9.140625" style="82"/>
    <col min="47" max="47" width="13" style="82" customWidth="1"/>
    <col min="48" max="56" width="9.140625" style="82"/>
    <col min="57" max="57" width="9" style="82" customWidth="1"/>
    <col min="58" max="58" width="0.140625" style="82" customWidth="1"/>
    <col min="59" max="72" width="9.140625" style="82"/>
    <col min="73" max="73" width="9" style="82" customWidth="1"/>
    <col min="74" max="74" width="8.42578125" style="82" hidden="1" customWidth="1"/>
    <col min="75" max="89" width="9.140625" style="82"/>
    <col min="90" max="90" width="9.5703125" style="82" customWidth="1"/>
    <col min="91" max="91" width="5.5703125" style="82" hidden="1" customWidth="1"/>
    <col min="92" max="92" width="9.140625" style="82"/>
    <col min="93" max="93" width="11.85546875" style="82" customWidth="1"/>
    <col min="94" max="94" width="11" style="82" customWidth="1"/>
    <col min="95" max="106" width="9.140625" style="82"/>
    <col min="107" max="107" width="13.42578125" style="82" customWidth="1"/>
    <col min="108" max="128" width="9.140625" style="82"/>
    <col min="129" max="129" width="9.28515625" style="82" customWidth="1"/>
    <col min="130" max="130" width="9.140625" style="82"/>
    <col min="131" max="131" width="8.5703125" style="82" customWidth="1"/>
    <col min="132" max="132" width="5.85546875" style="82" hidden="1" customWidth="1"/>
    <col min="133" max="16384" width="9.140625" style="82"/>
  </cols>
  <sheetData>
    <row r="1" spans="1:133" s="156" customFormat="1" ht="19.5" thickBot="1">
      <c r="A1" s="499" t="s">
        <v>292</v>
      </c>
      <c r="B1" s="499"/>
      <c r="C1" s="499"/>
      <c r="D1" s="499"/>
      <c r="E1" s="499"/>
      <c r="F1" s="499"/>
      <c r="G1" s="499"/>
      <c r="H1" s="499"/>
      <c r="I1" s="499"/>
      <c r="J1" s="499"/>
      <c r="K1" s="499"/>
      <c r="L1" s="499"/>
      <c r="M1" s="499"/>
      <c r="N1" s="499"/>
      <c r="O1" s="499"/>
      <c r="P1" s="499"/>
      <c r="Q1" s="499"/>
      <c r="R1" s="499"/>
      <c r="S1" s="499"/>
      <c r="T1" s="499"/>
      <c r="U1" s="499"/>
      <c r="V1" s="499"/>
      <c r="W1" s="499"/>
      <c r="X1" s="499"/>
      <c r="Y1" s="499"/>
      <c r="Z1" s="499"/>
      <c r="AA1" s="499"/>
      <c r="AB1" s="499"/>
      <c r="AC1" s="499"/>
      <c r="AD1" s="499"/>
      <c r="AE1" s="499"/>
      <c r="AF1" s="499"/>
      <c r="AG1" s="499"/>
      <c r="AH1" s="499"/>
      <c r="AI1" s="499"/>
      <c r="AJ1" s="499"/>
      <c r="AK1" s="499"/>
      <c r="AL1" s="499"/>
      <c r="AM1" s="499"/>
      <c r="AN1" s="499"/>
      <c r="AO1" s="499"/>
      <c r="AP1" s="499"/>
      <c r="AQ1" s="499"/>
      <c r="AR1" s="499"/>
      <c r="AS1" s="499"/>
      <c r="AT1" s="499"/>
      <c r="AU1" s="499"/>
      <c r="AV1" s="499"/>
      <c r="AW1" s="499"/>
      <c r="AX1" s="499"/>
      <c r="AY1" s="499"/>
      <c r="AZ1" s="499"/>
      <c r="BA1" s="499"/>
      <c r="BB1" s="499"/>
      <c r="BC1" s="499"/>
      <c r="BD1" s="499"/>
      <c r="BE1" s="499"/>
      <c r="BF1" s="499"/>
      <c r="BG1" s="499"/>
      <c r="BH1" s="499"/>
      <c r="BI1" s="499"/>
      <c r="BJ1" s="499"/>
      <c r="BK1" s="499"/>
      <c r="BL1" s="499"/>
      <c r="BM1" s="499"/>
      <c r="BN1" s="499"/>
      <c r="BO1" s="499"/>
      <c r="BP1" s="499"/>
      <c r="BQ1" s="499"/>
      <c r="BR1" s="499"/>
      <c r="BS1" s="293"/>
      <c r="BT1" s="293"/>
      <c r="BU1" s="293"/>
      <c r="BV1" s="293"/>
      <c r="BW1" s="293"/>
      <c r="BX1" s="293"/>
      <c r="BY1" s="293"/>
      <c r="BZ1" s="293"/>
      <c r="CA1" s="293"/>
      <c r="CB1" s="293"/>
      <c r="CC1" s="293"/>
      <c r="CD1" s="293"/>
      <c r="CE1" s="293"/>
      <c r="CF1" s="293"/>
      <c r="CG1" s="293"/>
      <c r="CH1" s="293"/>
      <c r="CI1" s="293"/>
      <c r="CJ1" s="293"/>
      <c r="CK1" s="293"/>
      <c r="CL1" s="293"/>
      <c r="CM1" s="293"/>
      <c r="CN1" s="293"/>
      <c r="CO1" s="293"/>
      <c r="CP1" s="293"/>
      <c r="CQ1" s="293"/>
      <c r="CR1" s="293"/>
      <c r="CS1" s="293"/>
      <c r="CT1" s="293"/>
      <c r="CU1" s="293"/>
      <c r="CV1" s="293"/>
      <c r="CW1" s="293"/>
      <c r="CX1" s="293"/>
      <c r="CY1" s="293"/>
      <c r="CZ1" s="293"/>
      <c r="DA1" s="293"/>
      <c r="DB1" s="293"/>
      <c r="DC1" s="293"/>
      <c r="DD1" s="293"/>
      <c r="DE1" s="293"/>
      <c r="DF1" s="293"/>
      <c r="DG1" s="293"/>
      <c r="DH1" s="293"/>
      <c r="DI1" s="293"/>
      <c r="DJ1" s="293"/>
      <c r="DK1" s="293"/>
      <c r="DL1" s="293"/>
      <c r="DM1" s="293"/>
      <c r="DN1" s="293"/>
      <c r="DO1" s="293"/>
      <c r="DP1" s="293"/>
      <c r="DQ1" s="293"/>
      <c r="DR1" s="293"/>
      <c r="DS1" s="293"/>
      <c r="DT1" s="293"/>
      <c r="DU1" s="293"/>
      <c r="DV1" s="293"/>
      <c r="DW1" s="293"/>
      <c r="DX1" s="293"/>
    </row>
    <row r="2" spans="1:133" s="294" customFormat="1" ht="63.75" customHeight="1">
      <c r="A2" s="501" t="s">
        <v>3</v>
      </c>
      <c r="B2" s="503" t="s">
        <v>152</v>
      </c>
      <c r="C2" s="503" t="s">
        <v>111</v>
      </c>
      <c r="D2" s="500" t="s">
        <v>293</v>
      </c>
      <c r="E2" s="500"/>
      <c r="F2" s="500"/>
      <c r="G2" s="500"/>
      <c r="H2" s="500"/>
      <c r="I2" s="500"/>
      <c r="J2" s="500"/>
      <c r="K2" s="500"/>
      <c r="L2" s="500"/>
      <c r="M2" s="500"/>
      <c r="N2" s="500"/>
      <c r="O2" s="500"/>
      <c r="P2" s="500"/>
      <c r="Q2" s="500"/>
      <c r="R2" s="500"/>
      <c r="S2" s="500"/>
      <c r="T2" s="500"/>
      <c r="U2" s="500"/>
      <c r="V2" s="500"/>
      <c r="W2" s="500"/>
      <c r="X2" s="500"/>
      <c r="Y2" s="500"/>
      <c r="Z2" s="500"/>
      <c r="AA2" s="500"/>
      <c r="AB2" s="500" t="s">
        <v>294</v>
      </c>
      <c r="AC2" s="500"/>
      <c r="AD2" s="500"/>
      <c r="AE2" s="500"/>
      <c r="AF2" s="500"/>
      <c r="AG2" s="500"/>
      <c r="AH2" s="500"/>
      <c r="AI2" s="500"/>
      <c r="AJ2" s="500"/>
      <c r="AK2" s="500"/>
      <c r="AL2" s="500"/>
      <c r="AM2" s="500"/>
      <c r="AN2" s="496" t="s">
        <v>295</v>
      </c>
      <c r="AO2" s="497"/>
      <c r="AP2" s="497"/>
      <c r="AQ2" s="497"/>
      <c r="AR2" s="497"/>
      <c r="AS2" s="497"/>
      <c r="AT2" s="498"/>
      <c r="AU2" s="496" t="s">
        <v>296</v>
      </c>
      <c r="AV2" s="497"/>
      <c r="AW2" s="497"/>
      <c r="AX2" s="497"/>
      <c r="AY2" s="497"/>
      <c r="AZ2" s="497"/>
      <c r="BA2" s="497"/>
      <c r="BB2" s="497"/>
      <c r="BC2" s="497"/>
      <c r="BD2" s="497"/>
      <c r="BE2" s="497"/>
      <c r="BF2" s="497"/>
      <c r="BG2" s="498"/>
      <c r="BH2" s="496" t="s">
        <v>297</v>
      </c>
      <c r="BI2" s="497"/>
      <c r="BJ2" s="497"/>
      <c r="BK2" s="497"/>
      <c r="BL2" s="497"/>
      <c r="BM2" s="497"/>
      <c r="BN2" s="497"/>
      <c r="BO2" s="497"/>
      <c r="BP2" s="497"/>
      <c r="BQ2" s="497"/>
      <c r="BR2" s="497"/>
      <c r="BS2" s="497"/>
      <c r="BT2" s="497"/>
      <c r="BU2" s="497"/>
      <c r="BV2" s="497"/>
      <c r="BW2" s="498"/>
      <c r="BX2" s="497" t="s">
        <v>298</v>
      </c>
      <c r="BY2" s="497"/>
      <c r="BZ2" s="497"/>
      <c r="CA2" s="497"/>
      <c r="CB2" s="497"/>
      <c r="CC2" s="497"/>
      <c r="CD2" s="497"/>
      <c r="CE2" s="497"/>
      <c r="CF2" s="497"/>
      <c r="CG2" s="497"/>
      <c r="CH2" s="497"/>
      <c r="CI2" s="497"/>
      <c r="CJ2" s="497"/>
      <c r="CK2" s="497"/>
      <c r="CL2" s="497"/>
      <c r="CM2" s="497"/>
      <c r="CN2" s="498"/>
      <c r="CO2" s="496" t="s">
        <v>299</v>
      </c>
      <c r="CP2" s="497"/>
      <c r="CQ2" s="497"/>
      <c r="CR2" s="497"/>
      <c r="CS2" s="497"/>
      <c r="CT2" s="497"/>
      <c r="CU2" s="497"/>
      <c r="CV2" s="497"/>
      <c r="CW2" s="497"/>
      <c r="CX2" s="497"/>
      <c r="CY2" s="497"/>
      <c r="CZ2" s="497"/>
      <c r="DA2" s="497"/>
      <c r="DB2" s="497"/>
      <c r="DC2" s="497"/>
      <c r="DD2" s="497"/>
      <c r="DE2" s="497"/>
      <c r="DF2" s="497"/>
      <c r="DG2" s="497"/>
      <c r="DH2" s="497"/>
      <c r="DI2" s="497"/>
      <c r="DJ2" s="497"/>
      <c r="DK2" s="497"/>
      <c r="DL2" s="497"/>
      <c r="DM2" s="497"/>
      <c r="DN2" s="497"/>
      <c r="DO2" s="497"/>
      <c r="DP2" s="497"/>
      <c r="DQ2" s="497"/>
      <c r="DR2" s="497"/>
      <c r="DS2" s="497"/>
      <c r="DT2" s="497"/>
      <c r="DU2" s="497"/>
      <c r="DV2" s="497"/>
      <c r="DW2" s="497"/>
      <c r="DX2" s="497"/>
      <c r="DY2" s="497"/>
      <c r="DZ2" s="497"/>
      <c r="EA2" s="497"/>
      <c r="EB2" s="497"/>
      <c r="EC2" s="498"/>
    </row>
    <row r="3" spans="1:133" ht="279" customHeight="1">
      <c r="A3" s="502"/>
      <c r="B3" s="504"/>
      <c r="C3" s="504"/>
      <c r="D3" s="207" t="s">
        <v>190</v>
      </c>
      <c r="E3" s="207" t="s">
        <v>191</v>
      </c>
      <c r="F3" s="207" t="s">
        <v>192</v>
      </c>
      <c r="G3" s="207" t="s">
        <v>306</v>
      </c>
      <c r="H3" s="207" t="s">
        <v>307</v>
      </c>
      <c r="I3" s="207" t="s">
        <v>308</v>
      </c>
      <c r="J3" s="207" t="s">
        <v>209</v>
      </c>
      <c r="K3" s="207" t="s">
        <v>212</v>
      </c>
      <c r="L3" s="207" t="s">
        <v>214</v>
      </c>
      <c r="M3" s="207" t="s">
        <v>215</v>
      </c>
      <c r="N3" s="207" t="s">
        <v>216</v>
      </c>
      <c r="O3" s="207" t="s">
        <v>217</v>
      </c>
      <c r="P3" s="207" t="s">
        <v>218</v>
      </c>
      <c r="Q3" s="207" t="s">
        <v>224</v>
      </c>
      <c r="R3" s="207" t="s">
        <v>235</v>
      </c>
      <c r="S3" s="207" t="s">
        <v>236</v>
      </c>
      <c r="T3" s="207" t="s">
        <v>237</v>
      </c>
      <c r="U3" s="207" t="s">
        <v>238</v>
      </c>
      <c r="V3" s="207" t="s">
        <v>239</v>
      </c>
      <c r="W3" s="207" t="s">
        <v>240</v>
      </c>
      <c r="X3" s="207" t="s">
        <v>284</v>
      </c>
      <c r="Y3" s="207" t="s">
        <v>276</v>
      </c>
      <c r="Z3" s="207"/>
      <c r="AA3" s="207"/>
      <c r="AB3" s="261" t="s">
        <v>172</v>
      </c>
      <c r="AC3" s="261" t="s">
        <v>173</v>
      </c>
      <c r="AD3" s="261" t="s">
        <v>174</v>
      </c>
      <c r="AE3" s="261" t="s">
        <v>175</v>
      </c>
      <c r="AF3" s="261" t="s">
        <v>176</v>
      </c>
      <c r="AG3" s="261" t="s">
        <v>177</v>
      </c>
      <c r="AH3" s="261" t="s">
        <v>187</v>
      </c>
      <c r="AI3" s="261" t="s">
        <v>221</v>
      </c>
      <c r="AJ3" s="261" t="s">
        <v>288</v>
      </c>
      <c r="AK3" s="261" t="s">
        <v>243</v>
      </c>
      <c r="AL3" s="207"/>
      <c r="AM3" s="131"/>
      <c r="AN3" s="261" t="s">
        <v>184</v>
      </c>
      <c r="AO3" s="261" t="s">
        <v>185</v>
      </c>
      <c r="AP3" s="261" t="s">
        <v>186</v>
      </c>
      <c r="AQ3" s="261" t="s">
        <v>241</v>
      </c>
      <c r="AR3" s="261" t="s">
        <v>242</v>
      </c>
      <c r="AS3" s="208"/>
      <c r="AT3" s="208"/>
      <c r="AU3" s="209" t="s">
        <v>245</v>
      </c>
      <c r="AV3" s="209" t="s">
        <v>246</v>
      </c>
      <c r="AW3" s="209" t="s">
        <v>247</v>
      </c>
      <c r="AX3" s="209" t="s">
        <v>248</v>
      </c>
      <c r="AY3" s="209" t="s">
        <v>249</v>
      </c>
      <c r="AZ3" s="209" t="s">
        <v>250</v>
      </c>
      <c r="BA3" s="209" t="s">
        <v>251</v>
      </c>
      <c r="BB3" s="209" t="s">
        <v>252</v>
      </c>
      <c r="BC3" s="209" t="s">
        <v>253</v>
      </c>
      <c r="BD3" s="209" t="s">
        <v>254</v>
      </c>
      <c r="BE3" s="209" t="s">
        <v>255</v>
      </c>
      <c r="BF3" s="209"/>
      <c r="BG3" s="209"/>
      <c r="BH3" s="209" t="s">
        <v>311</v>
      </c>
      <c r="BI3" s="209" t="s">
        <v>262</v>
      </c>
      <c r="BJ3" s="209" t="s">
        <v>263</v>
      </c>
      <c r="BK3" s="209" t="s">
        <v>264</v>
      </c>
      <c r="BL3" s="209" t="s">
        <v>265</v>
      </c>
      <c r="BM3" s="209" t="s">
        <v>310</v>
      </c>
      <c r="BN3" s="209" t="s">
        <v>266</v>
      </c>
      <c r="BO3" s="209" t="s">
        <v>268</v>
      </c>
      <c r="BP3" s="209" t="s">
        <v>269</v>
      </c>
      <c r="BQ3" s="209" t="s">
        <v>312</v>
      </c>
      <c r="BR3" s="209" t="s">
        <v>270</v>
      </c>
      <c r="BS3" s="209" t="s">
        <v>271</v>
      </c>
      <c r="BT3" s="209" t="s">
        <v>272</v>
      </c>
      <c r="BU3" s="209" t="s">
        <v>261</v>
      </c>
      <c r="BV3" s="207"/>
      <c r="BW3" s="207"/>
      <c r="BX3" s="209" t="s">
        <v>178</v>
      </c>
      <c r="BY3" s="209" t="s">
        <v>179</v>
      </c>
      <c r="BZ3" s="260" t="s">
        <v>193</v>
      </c>
      <c r="CA3" s="260" t="s">
        <v>194</v>
      </c>
      <c r="CB3" s="260" t="s">
        <v>195</v>
      </c>
      <c r="CC3" s="260" t="s">
        <v>197</v>
      </c>
      <c r="CD3" s="260" t="s">
        <v>198</v>
      </c>
      <c r="CE3" s="260" t="s">
        <v>199</v>
      </c>
      <c r="CF3" s="260" t="s">
        <v>196</v>
      </c>
      <c r="CG3" s="260" t="s">
        <v>200</v>
      </c>
      <c r="CH3" s="260" t="s">
        <v>202</v>
      </c>
      <c r="CI3" s="260" t="s">
        <v>203</v>
      </c>
      <c r="CJ3" s="260" t="s">
        <v>204</v>
      </c>
      <c r="CK3" s="260" t="s">
        <v>205</v>
      </c>
      <c r="CL3" s="260" t="s">
        <v>267</v>
      </c>
      <c r="CM3" s="260"/>
      <c r="CN3" s="210"/>
      <c r="CO3" s="261" t="s">
        <v>169</v>
      </c>
      <c r="CP3" s="261" t="s">
        <v>170</v>
      </c>
      <c r="CQ3" s="261" t="s">
        <v>171</v>
      </c>
      <c r="CR3" s="261" t="s">
        <v>180</v>
      </c>
      <c r="CS3" s="261" t="s">
        <v>181</v>
      </c>
      <c r="CT3" s="261" t="s">
        <v>182</v>
      </c>
      <c r="CU3" s="261" t="s">
        <v>183</v>
      </c>
      <c r="CV3" s="261" t="s">
        <v>188</v>
      </c>
      <c r="CW3" s="261" t="s">
        <v>189</v>
      </c>
      <c r="CX3" s="209" t="s">
        <v>300</v>
      </c>
      <c r="CY3" s="260" t="s">
        <v>206</v>
      </c>
      <c r="CZ3" s="260" t="s">
        <v>207</v>
      </c>
      <c r="DA3" s="260" t="s">
        <v>208</v>
      </c>
      <c r="DB3" s="260" t="s">
        <v>210</v>
      </c>
      <c r="DC3" s="260" t="s">
        <v>313</v>
      </c>
      <c r="DD3" s="260" t="s">
        <v>219</v>
      </c>
      <c r="DE3" s="260" t="s">
        <v>220</v>
      </c>
      <c r="DF3" s="260" t="s">
        <v>222</v>
      </c>
      <c r="DG3" s="260" t="s">
        <v>301</v>
      </c>
      <c r="DH3" s="260" t="s">
        <v>226</v>
      </c>
      <c r="DI3" s="260" t="s">
        <v>227</v>
      </c>
      <c r="DJ3" s="260" t="s">
        <v>232</v>
      </c>
      <c r="DK3" s="260" t="s">
        <v>228</v>
      </c>
      <c r="DL3" s="260" t="s">
        <v>229</v>
      </c>
      <c r="DM3" s="260" t="s">
        <v>230</v>
      </c>
      <c r="DN3" s="260" t="s">
        <v>231</v>
      </c>
      <c r="DO3" s="260" t="s">
        <v>225</v>
      </c>
      <c r="DP3" s="260" t="s">
        <v>291</v>
      </c>
      <c r="DQ3" s="298" t="s">
        <v>234</v>
      </c>
      <c r="DR3" s="260" t="s">
        <v>256</v>
      </c>
      <c r="DS3" s="260" t="s">
        <v>257</v>
      </c>
      <c r="DT3" s="260" t="s">
        <v>258</v>
      </c>
      <c r="DU3" s="260" t="s">
        <v>259</v>
      </c>
      <c r="DV3" s="260" t="s">
        <v>260</v>
      </c>
      <c r="DW3" s="260" t="s">
        <v>282</v>
      </c>
      <c r="DX3" s="260" t="s">
        <v>283</v>
      </c>
      <c r="DY3" s="260" t="s">
        <v>273</v>
      </c>
      <c r="DZ3" s="260" t="s">
        <v>274</v>
      </c>
      <c r="EA3" s="260" t="s">
        <v>275</v>
      </c>
    </row>
    <row r="4" spans="1:133">
      <c r="A4" s="89">
        <f>список!A2</f>
        <v>1</v>
      </c>
      <c r="B4" s="82" t="str">
        <f>IF(список!B2="","",список!B2)</f>
        <v/>
      </c>
      <c r="C4" s="82" t="str">
        <f>IF(список!C2="","",список!C2)</f>
        <v/>
      </c>
      <c r="D4" s="82" t="str">
        <f>IF('Социально-коммуникативное разви'!AA5="","",IF('Социально-коммуникативное разви'!AA5&gt;1.5,"сформирован",IF('Социально-коммуникативное разви'!AA5&lt;0.5,"не сформирован", "в стадии формирования")))</f>
        <v/>
      </c>
      <c r="E4" s="82" t="str">
        <f>IF('Социально-коммуникативное разви'!AB5="","",IF('Социально-коммуникативное разви'!AB5&gt;1.5,"сформирован",IF('Социально-коммуникативное разви'!AB5&lt;0.5,"не сформирован", "в стадии формирования")))</f>
        <v/>
      </c>
      <c r="F4" s="82" t="str">
        <f>IF('Социально-коммуникативное разви'!AC5="","",IF('Социально-коммуникативное разви'!AC5&gt;1.5,"сформирован",IF('Социально-коммуникативное разви'!AC5&lt;0.5,"не сформирован", "в стадии формирования")))</f>
        <v/>
      </c>
      <c r="G4" s="82" t="str">
        <f>IF('Социально-коммуникативное разви'!AD5="","",IF('Социально-коммуникативное разви'!AD5&gt;1.5,"сформирован",IF('Социально-коммуникативное разви'!AD5&lt;0.5,"не сформирован", "в стадии формирования")))</f>
        <v/>
      </c>
      <c r="H4" s="82" t="str">
        <f>IF('Социально-коммуникативное разви'!AE5="","",IF('Социально-коммуникативное разви'!AE5&gt;1.5,"сформирован",IF('Социально-коммуникативное разви'!AE5&lt;0.5,"не сформирован", "в стадии формирования")))</f>
        <v/>
      </c>
      <c r="I4" s="82" t="str">
        <f>IF('Социально-коммуникативное разви'!AF5="","",IF('Социально-коммуникативное разви'!AF5&gt;1.5,"сформирован",IF('Социально-коммуникативное разви'!AF5&lt;0.5,"не сформирован", "в стадии формирования")))</f>
        <v/>
      </c>
      <c r="J4" s="82" t="str">
        <f>IF('Познавательное развитие'!D5="","",IF('Познавательное развитие'!D5&gt;1.5,"сформирован",IF('Познавательное развитие'!D5&lt;0.5,"не сформирован", "в стадии формирования")))</f>
        <v/>
      </c>
      <c r="K4" s="82" t="str">
        <f>IF('Познавательное развитие'!E5="","",IF('Познавательное развитие'!E5&gt;1.5,"сформирован",IF('Познавательное развитие'!E5&lt;0.5,"не сформирован", "в стадии формирования")))</f>
        <v/>
      </c>
      <c r="L4" s="82" t="str">
        <f>IF('Познавательное развитие'!F5="","",IF('Познавательное развитие'!F5&gt;1.5,"сформирован",IF('Познавательное развитие'!F5&lt;0.5,"не сформирован", "в стадии формирования")))</f>
        <v/>
      </c>
      <c r="M4" s="82" t="str">
        <f>IF('Познавательное развитие'!G5="","",IF('Познавательное развитие'!G5&gt;1.5,"сформирован",IF('Познавательное развитие'!G5&lt;0.5,"не сформирован", "в стадии формирования")))</f>
        <v/>
      </c>
      <c r="N4" s="82" t="str">
        <f>IF('Познавательное развитие'!H5="","",IF('Познавательное развитие'!H5&gt;1.5,"сформирован",IF('Познавательное развитие'!H5&lt;0.5,"не сформирован", "в стадии формирования")))</f>
        <v/>
      </c>
      <c r="O4" s="82" t="str">
        <f>IF('Познавательное развитие'!I5="","",IF('Познавательное развитие'!I5&gt;1.5,"сформирован",IF('Познавательное развитие'!I5&lt;0.5,"не сформирован", "в стадии формирования")))</f>
        <v/>
      </c>
      <c r="P4" s="82" t="str">
        <f>IF('Познавательное развитие'!J5="","",IF('Познавательное развитие'!J5&gt;1.5,"сформирован",IF('Познавательное развитие'!J5&lt;0.5,"не сформирован", "в стадии формирования")))</f>
        <v/>
      </c>
      <c r="Q4" s="82" t="str">
        <f>IF('Познавательное развитие'!K5="","",IF('Познавательное развитие'!K5&gt;1.5,"сформирован",IF('Познавательное развитие'!K5&lt;0.5,"не сформирован", "в стадии формирования")))</f>
        <v/>
      </c>
      <c r="R4" s="82"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S4" s="82" t="str">
        <f>IF('Художественно-эстетическое разв'!E5="","",IF('Художественно-эстетическое разв'!E5&gt;1.5,"сформирован",IF('Художественно-эстетическое разв'!E5&lt;0.5,"не сформирован", "в стадии формирования")))</f>
        <v/>
      </c>
      <c r="T4" s="82" t="str">
        <f>IF('Художественно-эстетическое разв'!F5="","",IF('Художественно-эстетическое разв'!F5&gt;1.5,"сформирован",IF('Художественно-эстетическое разв'!F5&lt;0.5,"не сформирован", "в стадии формирования")))</f>
        <v/>
      </c>
      <c r="U4" s="82" t="str">
        <f>IF('Художественно-эстетическое разв'!G5="","",IF('Художественно-эстетическое разв'!G5&gt;1.5,"сформирован",IF('Художественно-эстетическое разв'!G5&lt;0.5,"не сформирован", "в стадии формирования")))</f>
        <v/>
      </c>
      <c r="V4" s="82" t="str">
        <f>IF('Художественно-эстетическое разв'!H5="","",IF('Художественно-эстетическое разв'!H5&gt;1.5,"сформирован",IF('Художественно-эстетическое разв'!H5&lt;0.5,"не сформирован", "в стадии формирования")))</f>
        <v/>
      </c>
      <c r="W4" s="82" t="str">
        <f>IF('Художественно-эстетическое разв'!I5="","",IF('Художественно-эстетическое разв'!I5&gt;1.5,"сформирован",IF('Художественно-эстетическое разв'!I5&lt;0.5,"не сформирован", "в стадии формирования")))</f>
        <v/>
      </c>
      <c r="X4" s="82" t="str">
        <f>IF('Художественно-эстетическое разв'!J5="","",IF('Художественно-эстетическое разв'!J5&gt;1.5,"сформирован",IF('Художественно-эстетическое разв'!J5&lt;0.5,"не сформирован", "в стадии формирования")))</f>
        <v/>
      </c>
      <c r="Y4" s="82" t="str">
        <f>IF('Физическое развитие'!W4="","",IF('Физическое развитие'!W4&gt;1.5,"сформирован",IF('Физическое развитие'!W4&lt;0.5,"не сформирован", "в стадии формирования")))</f>
        <v/>
      </c>
      <c r="Z4" s="214" t="str">
        <f>IF('Социально-коммуникативное разви'!AA5="","",IF('Социально-коммуникативное разви'!AF5="","",IF('Социально-коммуникативное разви'!AG5="","",IF('Социально-коммуникативное разви'!AH5="","",IF('Социально-коммуникативное разви'!AJ5="","",IF('Социально-коммуникативное разви'!AK5="","",IF('Познавательное развитие'!D5="","",IF('Познавательное развитие'!I5="","",IF('Познавательное развитие'!M5="","",IF('Познавательное развитие'!N5="","",IF('Познавательное развитие'!O5="","",IF('Познавательное развитие'!P5="","",IF('Познавательное развитие'!Q5="","",IF('Познавательное развитие'!Y5="","",IF('Художественно-эстетическое разв'!D5="","",IF('Художественно-эстетическое разв'!G5="","",IF('Художественно-эстетическое разв'!H5="","",IF('Художественно-эстетическое разв'!I5="","",IF('Физическое развитие'!W4="","",IF('Художественно-эстетическое разв'!L5="","",IF('Художественно-эстетическое разв'!M5="","",IF('Художественно-эстетическое разв'!U5="","",('Социально-коммуникативное разви'!AA5+'Социально-коммуникативное разви'!AF5+'Социально-коммуникативное разви'!AG5+'Социально-коммуникативное разви'!AH5+'Социально-коммуникативное разви'!AJ5+'Социально-коммуникативное разви'!AK5+'Познавательное развитие'!D5+'Познавательное развитие'!I5+'Познавательное развитие'!M5+'Познавательное развитие'!N5+'Познавательное развитие'!O5+'Познавательное развитие'!P5+'Познавательное развитие'!Q5+'Познавательное развитие'!Y5+'Художественно-эстетическое разв'!D5+'Художественно-эстетическое разв'!G5+'Художественно-эстетическое разв'!H5+'Художественно-эстетическое разв'!I5+'Художественно-эстетическое разв'!L5+'Художественно-эстетическое разв'!M5+'Художественно-эстетическое разв'!U5+'Физическое развитие'!W4)/22))))))))))))))))))))))</f>
        <v/>
      </c>
      <c r="AA4" s="82" t="str">
        <f>IF(Z4="","",IF(Z4&gt;1.5,"сформирован",IF(Z4&lt;0.5,"не сформирован", "в стадии формирования")))</f>
        <v/>
      </c>
      <c r="AB4" s="82"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AC4" s="82"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AD4" s="82"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AE4" s="82"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AF4" s="82"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AG4" s="82"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AH4" s="82"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AI4" s="82" t="str">
        <f>IF('Познавательное развитие'!V5="","",IF('Познавательное развитие'!V5&gt;1.5,"сформирован",IF('Познавательное развитие'!V5&lt;0.5,"не сформирован", "в стадии формирования")))</f>
        <v/>
      </c>
      <c r="AJ4" s="82" t="str">
        <f>IF('Художественно-эстетическое разв'!Z5="","",IF('Художественно-эстетическое разв'!Z5&gt;1.5,"сформирован",IF('Художественно-эстетическое разв'!Z5&lt;0.5,"не сформирован", "в стадии формирования")))</f>
        <v/>
      </c>
      <c r="AK4" s="82" t="str">
        <f>IF('Художественно-эстетическое разв'!AA5="","",IF('Художественно-эстетическое разв'!AA5&gt;1.5,"сформирован",IF('Художественно-эстетическое разв'!AA5&lt;0.5,"не сформирован", "в стадии формирования")))</f>
        <v/>
      </c>
      <c r="AL4" s="82" t="str">
        <f>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разви'!X5="","",IF('Познавательное развитие'!V5="","",IF('Художественно-эстетическое разв'!Z5="","",IF('Художественно-эстетическое разв'!AE5="","",('Социально-коммуникативное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разви'!X5+'Познавательное развитие'!V5+'Художественно-эстетическое разв'!Z5+'Художественно-эстетическое разв'!AE5)/10))))))))))</f>
        <v/>
      </c>
      <c r="AM4" s="82" t="str">
        <f>IF(AL4="","",IF(AL4&gt;1.5,"сформирован",IF(AL4&lt;0.5,"не сформирован", "в стадии формирования")))</f>
        <v/>
      </c>
      <c r="AN4" s="82"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AO4" s="82" t="str">
        <f>IF('Социально-коммуникативное разви'!V5="","",IF('Социально-коммуникативное разви'!V5&gt;1.5,"сформирован",IF('Социально-коммуникативное разви'!V5&lt;0.5,"не сформирован", "в стадии формирования")))</f>
        <v/>
      </c>
      <c r="AP4" s="82" t="str">
        <f>IF('Социально-коммуникативное разви'!W5="","",IF('Социально-коммуникативное разви'!W5&gt;1.5,"сформирован",IF('Социально-коммуникативное разви'!W5&lt;0.5,"не сформирован", "в стадии формирования")))</f>
        <v/>
      </c>
      <c r="AQ4" s="82" t="str">
        <f>IF('Художественно-эстетическое разв'!Y5="","",IF('Художественно-эстетическое разв'!Y5&gt;1.5,"сформирован",IF('Художественно-эстетическое разв'!Y5&lt;0.5,"не сформирован", "в стадии формирования")))</f>
        <v/>
      </c>
      <c r="AR4" s="82" t="str">
        <f>IF('Художественно-эстетическое разв'!Z5="","",IF('Художественно-эстетическое разв'!Z5&gt;1.5,"сформирован",IF('Художественно-эстетическое разв'!Z5&lt;0.5,"не сформирован", "в стадии формирования")))</f>
        <v/>
      </c>
      <c r="AS4" s="214" t="str">
        <f>IF('Социально-коммуникативное разви'!U5="","",IF('Социально-коммуникативное разви'!V5="","",IF('Социально-коммуникативное разви'!W5="","",IF('Художественно-эстетическое разв'!AC5="","",IF('Художественно-эстетическое разв'!AD5="","",('Социально-коммуникативное разви'!U5+'Социально-коммуникативное разви'!V5+'Социально-коммуникативное разви'!W5+'Художественно-эстетическое разв'!AC5+'Художественно-эстетическое разв'!AD5)/5)))))</f>
        <v/>
      </c>
      <c r="AT4" s="82" t="str">
        <f>IF(AS4="","",IF(AS4&gt;1.5,"сформирован",IF(AS4&lt;0.5,"не сформирован", "в стадии формирования")))</f>
        <v/>
      </c>
      <c r="AU4" s="82" t="str">
        <f>IF('Речевое развитие'!D4="","",IF('Речевое развитие'!D4&gt;1.5,"сформирован",IF('Речевое развитие'!D4&lt;0.5,"не сформирован", "в стадии формирования")))</f>
        <v/>
      </c>
      <c r="AV4" s="82" t="str">
        <f>IF('Речевое развитие'!E4="","",IF('Речевое развитие'!E4&gt;1.5,"сформирован",IF('Речевое развитие'!E4&lt;0.5,"не сформирован", "в стадии формирования")))</f>
        <v/>
      </c>
      <c r="AW4" s="82" t="str">
        <f>IF('Речевое развитие'!F4="","",IF('Речевое развитие'!F4&gt;1.5,"сформирован",IF('Речевое развитие'!F4&lt;0.5,"не сформирован", "в стадии формирования")))</f>
        <v/>
      </c>
      <c r="AX4" s="82" t="str">
        <f>IF('Речевое развитие'!G4="","",IF('Речевое развитие'!G4&gt;1.5,"сформирован",IF('Речевое развитие'!G4&lt;0.5,"не сформирован", "в стадии формирования")))</f>
        <v/>
      </c>
      <c r="AY4" s="82" t="str">
        <f>IF('Речевое развитие'!H4="","",IF('Речевое развитие'!H4&gt;1.5,"сформирован",IF('Речевое развитие'!H4&lt;0.5,"не сформирован", "в стадии формирования")))</f>
        <v/>
      </c>
      <c r="AZ4" s="82" t="str">
        <f>IF('Речевое развитие'!I4="","",IF('Речевое развитие'!I4&gt;1.5,"сформирован",IF('Речевое развитие'!I4&lt;0.5,"не сформирован", "в стадии формирования")))</f>
        <v/>
      </c>
      <c r="BA4" s="82" t="str">
        <f>IF('Речевое развитие'!J4="","",IF('Речевое развитие'!J4&gt;1.5,"сформирован",IF('Речевое развитие'!J4&lt;0.5,"не сформирован", "в стадии формирования")))</f>
        <v/>
      </c>
      <c r="BB4" s="82" t="str">
        <f>IF('Речевое развитие'!K4="","",IF('Речевое развитие'!K4&gt;1.5,"сформирован",IF('Речевое развитие'!K4&lt;0.5,"не сформирован", "в стадии формирования")))</f>
        <v/>
      </c>
      <c r="BC4" s="82" t="str">
        <f>IF('Речевое развитие'!L4="","",IF('Речевое развитие'!L4&gt;1.5,"сформирован",IF('Речевое развитие'!L4&lt;0.5,"не сформирован", "в стадии формирования")))</f>
        <v/>
      </c>
      <c r="BD4" s="82" t="str">
        <f>IF('Речевое развитие'!M4="","",IF('Речевое развитие'!M4&gt;1.5,"сформирован",IF('Речевое развитие'!M4&lt;0.5,"не сформирован", "в стадии формирования")))</f>
        <v/>
      </c>
      <c r="BE4" s="82" t="str">
        <f>IF('Речевое развитие'!N4="","",IF('Речевое развитие'!N4&gt;1.5,"сформирован",IF('Речевое развитие'!N4&lt;0.5,"не сформирован", "в стадии формирования")))</f>
        <v/>
      </c>
      <c r="BF4" s="214" t="str">
        <f>IF('Речевое развитие'!D4="","",IF('Речевое развитие'!E4="","",IF('Речевое развитие'!F4="","",IF('Речевое развитие'!G4="","",IF('Речевое развитие'!H4="","",IF('Речевое развитие'!I4="","",IF('Речевое развитие'!J4="","",IF('Речевое развитие'!K4="","",IF('Речевое развитие'!L4="","",IF('Речевое развитие'!M4="","",IF('Речевое развитие'!N4="","",('Речевое развитие'!D4+'Речевое развитие'!E4+'Речевое развитие'!F4+'Речевое развитие'!G4+'Речевое развитие'!H4+'Речевое развитие'!I4+'Речевое развитие'!J4+'Речевое развитие'!K4+'Речевое развитие'!L4+'Речевое развитие'!M4+'Речевое развитие'!N4)/11)))))))))))</f>
        <v/>
      </c>
      <c r="BG4" s="82" t="str">
        <f>IF(BF4="","",IF(BF4&gt;1.5,"сформирован",IF(BF4&lt;0.5,"не сформирован", "в стадии формирования")))</f>
        <v/>
      </c>
      <c r="BH4" s="82" t="str">
        <f>IF('Художественно-эстетическое разв'!Y5="","",IF('Художественно-эстетическое разв'!Y5&gt;1.5,"сформирован",IF('Художественно-эстетическое разв'!Y5&lt;0.5,"не сформирован", "в стадии формирования")))</f>
        <v/>
      </c>
      <c r="BI4" s="82" t="str">
        <f>IF('Физическое развитие'!D4="","",IF('Физическое развитие'!D4&gt;1.5,"сформирован",IF('Физическое развитие'!D4&lt;0.5,"не сформирован", "в стадии формирования")))</f>
        <v/>
      </c>
      <c r="BJ4" s="82" t="str">
        <f>IF('Физическое развитие'!E4="","",IF('Физическое развитие'!E4&gt;1.5,"сформирован",IF('Физическое развитие'!E4&lt;0.5,"не сформирован", "в стадии формирования")))</f>
        <v/>
      </c>
      <c r="BK4" s="82" t="str">
        <f>IF('Физическое развитие'!F4="","",IF('Физическое развитие'!F4&gt;1.5,"сформирован",IF('Физическое развитие'!F4&lt;0.5,"не сформирован", "в стадии формирования")))</f>
        <v/>
      </c>
      <c r="BL4" s="82" t="str">
        <f>IF('Физическое развитие'!G4="","",IF('Физическое развитие'!G4&gt;1.5,"сформирован",IF('Физическое развитие'!G4&lt;0.5,"не сформирован", "в стадии формирования")))</f>
        <v/>
      </c>
      <c r="BM4" s="82" t="str">
        <f>IF('Физическое развитие'!H4="","",IF('Физическое развитие'!H4&gt;1.5,"сформирован",IF('Физическое развитие'!H4&lt;0.5,"не сформирован", "в стадии формирования")))</f>
        <v/>
      </c>
      <c r="BN4" s="82" t="str">
        <f>IF('Физическое развитие'!I4="","",IF('Физическое развитие'!I4&gt;1.5,"сформирован",IF('Физическое развитие'!I4&lt;0.5,"не сформирован", "в стадии формирования")))</f>
        <v/>
      </c>
      <c r="BO4" s="82" t="str">
        <f>IF('Физическое развитие'!J4="","",IF('Физическое развитие'!J4&gt;1.5,"сформирован",IF('Физическое развитие'!J4&lt;0.5,"не сформирован", "в стадии формирования")))</f>
        <v/>
      </c>
      <c r="BP4" s="82" t="str">
        <f>IF('Физическое развитие'!K4="","",IF('Физическое развитие'!K4&gt;1.5,"сформирован",IF('Физическое развитие'!K4&lt;0.5,"не сформирован", "в стадии формирования")))</f>
        <v/>
      </c>
      <c r="BQ4" s="82" t="str">
        <f>IF('Физическое развитие'!L4="","",IF('Физическое развитие'!L4&gt;1.5,"сформирован",IF('Физическое развитие'!L4&lt;0.5,"не сформирован", "в стадии формирования")))</f>
        <v/>
      </c>
      <c r="BR4" s="82" t="str">
        <f>IF('Физическое развитие'!M4="","",IF('Физическое развитие'!M4&gt;1.5,"сформирован",IF('Физическое развитие'!M4&lt;0.5,"не сформирован", "в стадии формирования")))</f>
        <v/>
      </c>
      <c r="BS4" s="82" t="str">
        <f>IF('Физическое развитие'!N4="","",IF('Физическое развитие'!N4&gt;1.5,"сформирован",IF('Физическое развитие'!N4&lt;0.5,"не сформирован", "в стадии формирования")))</f>
        <v/>
      </c>
      <c r="BT4" s="82" t="str">
        <f>IF('Физическое развитие'!O4="","",IF('Физическое развитие'!O4&gt;1.5,"сформирован",IF('Физическое развитие'!O4&lt;0.5,"не сформирован", "в стадии формирования")))</f>
        <v/>
      </c>
      <c r="BU4" s="82" t="str">
        <f>IF('Физическое развитие'!P4="","",IF('Физическое развитие'!P4&gt;1.5,"сформирован",IF('Физическое развитие'!P4&lt;0.5,"не сформирован", "в стадии формирования")))</f>
        <v/>
      </c>
      <c r="BV4" s="214" t="str">
        <f>IF('Художественно-эстетическое разв'!Y5="","",IF('Физическое развитие'!D4="","",IF('Физическое развитие'!E4="","",IF('Физическое развитие'!F4="","",IF('Физическое развитие'!H4="","",IF('Физическое развитие'!I4="","",IF('Физическое развитие'!J4="","",IF('Физическое развитие'!L4="","",IF('Физическое развитие'!M4="","",IF('Физическое развитие'!G4="","",IF('Физическое развитие'!N4="","",IF('Физическое развитие'!O4="","",IF('Физическое развитие'!P4="","",IF('Физическое развитие'!Q4="","",('Художественно-эстетическое разв'!Y5+'Физическое развитие'!D4+'Физическое развитие'!E4+'Физическое развитие'!F4+'Физическое развитие'!H4+'Физическое развитие'!I4+'Физическое развитие'!J4+'Физическое развитие'!L4+'Физическое развитие'!M4+'Физическое развитие'!G4+'Физическое развитие'!N4+'Физическое развитие'!O4+'Физическое развитие'!P4+'Физическое развитие'!Q4)/14))))))))))))))</f>
        <v/>
      </c>
      <c r="BW4" s="82" t="str">
        <f>IF(BV4="","",IF(BV4&gt;1.5,"сформирован",IF(BV4&lt;0.5,"не сформирован", "в стадии формирования")))</f>
        <v/>
      </c>
      <c r="BX4" s="82"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BY4" s="82" t="str">
        <f>IF('Социально-коммуникативное разви'!N5="","",IF('Социально-коммуникативное разви'!N5&gt;1.5,"сформирован",IF('Социально-коммуникативное разви'!N5&lt;0.5,"не сформирован", "в стадии формирования")))</f>
        <v/>
      </c>
      <c r="BZ4" s="82" t="str">
        <f>IF('Социально-коммуникативное разви'!O5="","",IF('Социально-коммуникативное разви'!O5&gt;1.5,"сформирован",IF('Социально-коммуникативное разви'!O5&lt;0.5,"не сформирован", "в стадии формирования")))</f>
        <v/>
      </c>
      <c r="CA4" s="82" t="str">
        <f>IF('Социально-коммуникативное разви'!P5="","",IF('Социально-коммуникативное разви'!P5&gt;1.5,"сформирован",IF('Социально-коммуникативное разви'!P5&lt;0.5,"не сформирован", "в стадии формирования")))</f>
        <v/>
      </c>
      <c r="CB4" s="82"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CC4" s="82" t="str">
        <f>IF('Социально-коммуникативное разви'!R5="","",IF('Социально-коммуникативное разви'!R5&gt;1.5,"сформирован",IF('Социально-коммуникативное разви'!R5&lt;0.5,"не сформирован", "в стадии формирования")))</f>
        <v/>
      </c>
      <c r="CD4" s="82"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CE4" s="82"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CF4" s="82"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CG4" s="82" t="str">
        <f>IF('Социально-коммуникативное разви'!V5="","",IF('Социально-коммуникативное разви'!V5&gt;1.5,"сформирован",IF('Социально-коммуникативное разви'!V5&lt;0.5,"не сформирован", "в стадии формирования")))</f>
        <v/>
      </c>
      <c r="CH4" s="82" t="str">
        <f>IF('Социально-коммуникативное разви'!W5="","",IF('Социально-коммуникативное разви'!W5&gt;1.5,"сформирован",IF('Социально-коммуникативное разви'!W5&lt;0.5,"не сформирован", "в стадии формирования")))</f>
        <v/>
      </c>
      <c r="CI4" s="82" t="str">
        <f>IF('Социально-коммуникативное разви'!X5="","",IF('Социально-коммуникативное разви'!X5&gt;1.5,"сформирован",IF('Социально-коммуникативное разви'!X5&lt;0.5,"не сформирован", "в стадии формирования")))</f>
        <v/>
      </c>
      <c r="CJ4" s="82" t="str">
        <f>IF('Социально-коммуникативное разви'!Y5="","",IF('Социально-коммуникативное разви'!Y5&gt;1.5,"сформирован",IF('Социально-коммуникативное разви'!Y5&lt;0.5,"не сформирован", "в стадии формирования")))</f>
        <v/>
      </c>
      <c r="CK4" s="82" t="str">
        <f>IF('Социально-коммуникативное разви'!Z5="","",IF('Социально-коммуникативное разви'!Z5&gt;1.5,"сформирован",IF('Социально-коммуникативное разви'!Z5&lt;0.5,"не сформирован", "в стадии формирования")))</f>
        <v/>
      </c>
      <c r="CL4" s="82" t="str">
        <f>IF('Физическое развитие'!K4="","",IF('Физическое развитие'!K4&gt;1.5,"сформирован",IF('Физическое развитие'!K4&lt;0.5,"не сформирован", "в стадии формирования")))</f>
        <v/>
      </c>
      <c r="CM4" s="214" t="str">
        <f>IF('Социально-коммуникативное разви'!M5="","",IF('Социально-коммуникативное разви'!N5="","",IF('Социально-коммуникативное разви'!AI5="","",IF('Социально-коммуникативное разви'!AN5="","",IF('Социально-коммуникативное разви'!AO5="","",IF('Социально-коммуникативное разви'!AP5="","",IF('Социально-коммуникативное разви'!AQ5="","",IF('Социально-коммуникативное разви'!AR5="","",IF('Социально-коммуникативное разви'!AS5="","",IF('Социально-коммуникативное разви'!AT5="","",IF('Социально-коммуникативное разви'!AV5="","",IF('Социально-коммуникативное разви'!AW5="","",IF('Социально-коммуникативное разви'!AX5="","",IF('Социально-коммуникативное разви'!AY5="","",IF('Физическое развитие'!K4="","",('Социально-коммуникативное разви'!M5+'Социально-коммуникативное разви'!N5+'Социально-коммуникативное разви'!AI5+'Социально-коммуникативное разви'!AN5+'Социально-коммуникативное разви'!AO5+'Социально-коммуникативное разви'!AP5+'Социально-коммуникативное разви'!AQ5+'Социально-коммуникативное разви'!AR5+'Социально-коммуникативное разви'!AS5+'Социально-коммуникативное разви'!AT5+'Социально-коммуникативное разви'!AV5+'Социально-коммуникативное разви'!AW5+'Социально-коммуникативное разви'!AX5+'Социально-коммуникативное разви'!AY5+'Физическое развитие'!K4)/15)))))))))))))))</f>
        <v/>
      </c>
      <c r="CN4" s="82" t="str">
        <f>IF(CM4="","",IF(CM4&gt;1.5,"сформирован",IF(CM4&lt;0.5,"не сформирован", "в стадии формирования")))</f>
        <v/>
      </c>
      <c r="CO4" s="82" t="str">
        <f>IF('Социально-коммуникативное разви'!D5="","",IF('Социально-коммуникативное разви'!D5&gt;1.5,"сформирован",IF('Социально-коммуникативное разви'!D5&lt;0.5,"не сформирован", "в стадии формирования")))</f>
        <v/>
      </c>
      <c r="CP4" s="82"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CQ4" s="82"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CR4" s="82"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CS4" s="82" t="str">
        <f>IF('Социально-коммуникативное разви'!R5="","",IF('Социально-коммуникативное разви'!R5&gt;1.5,"сформирован",IF('Социально-коммуникативное разви'!R5&lt;0.5,"не сформирован", "в стадии формирования")))</f>
        <v/>
      </c>
      <c r="CT4" s="82"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CU4" s="82"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CV4" s="82" t="str">
        <f>IF('Социально-коммуникативное разви'!Y5="","",IF('Социально-коммуникативное разви'!Y5&gt;1.5,"сформирован",IF('Социально-коммуникативное разви'!Y5&lt;0.5,"не сформирован", "в стадии формирования")))</f>
        <v/>
      </c>
      <c r="CW4" s="82" t="str">
        <f>IF('Социально-коммуникативное разви'!Z5="","",IF('Социально-коммуникативное разви'!Z5&gt;1.5,"сформирован",IF('Социально-коммуникативное разви'!Z5&lt;0.5,"не сформирован", "в стадии формирования")))</f>
        <v/>
      </c>
      <c r="CX4" s="82" t="str">
        <f>IF('Социально-коммуникативное разви'!AU5="","",IF('Социально-коммуникативное разви'!AU5&gt;1.5,"сформирован",IF('Социально-коммуникативное разви'!AU5&lt;0.5,"не сформирован", "в стадии формирования")))</f>
        <v/>
      </c>
      <c r="CY4" s="82" t="str">
        <f>IF('Социально-коммуникативное разви'!AZ5="","",IF('Социально-коммуникативное разви'!AZ5&gt;1.5,"сформирован",IF('Социально-коммуникативное разви'!AZ5&lt;0.5,"не сформирован", "в стадии формирования")))</f>
        <v/>
      </c>
      <c r="CZ4" s="82" t="str">
        <f>IF('Социально-коммуникативное разви'!BA5="","",IF('Социально-коммуникативное разви'!BA5&gt;1.5,"сформирован",IF('Социально-коммуникативное разви'!BA5&lt;0.5,"не сформирован", "в стадии формирования")))</f>
        <v/>
      </c>
      <c r="DA4" s="82" t="str">
        <f>IF('Социально-коммуникативное разви'!BB5="","",IF('Социально-коммуникативное разви'!BB5&gt;1.5,"сформирован",IF('Социально-коммуникативное разви'!BB5&lt;0.5,"не сформирован", "в стадии формирования")))</f>
        <v/>
      </c>
      <c r="DB4" s="82" t="str">
        <f>IF('Познавательное развитие'!G5="","",IF('Познавательное развитие'!G5&gt;1.5,"сформирован",IF('Познавательное развитие'!G5&lt;0.5,"не сформирован", "в стадии формирования")))</f>
        <v/>
      </c>
      <c r="DC4" s="82" t="str">
        <f>IF('Познавательное развитие'!H5="","",IF('Познавательное развитие'!H5&gt;1.5,"сформирован",IF('Познавательное развитие'!H5&lt;0.5,"не сформирован", "в стадии формирования")))</f>
        <v/>
      </c>
      <c r="DD4" s="82" t="str">
        <f>IF('Познавательное развитие'!T5="","",IF('Познавательное развитие'!T5&gt;1.5,"сформирован",IF('Познавательное развитие'!T5&lt;0.5,"не сформирован", "в стадии формирования")))</f>
        <v/>
      </c>
      <c r="DE4" s="82" t="str">
        <f>IF('Познавательное развитие'!U5="","",IF('Познавательное развитие'!U5&gt;1.5,"сформирован",IF('Познавательное развитие'!U5&lt;0.5,"не сформирован", "в стадии формирования")))</f>
        <v/>
      </c>
      <c r="DF4" s="82" t="str">
        <f>IF('Познавательное развитие'!W5="","",IF('Познавательное развитие'!W5&gt;1.5,"сформирован",IF('Познавательное развитие'!W5&lt;0.5,"не сформирован", "в стадии формирования")))</f>
        <v/>
      </c>
      <c r="DG4" s="82" t="str">
        <f>IF('Познавательное развитие'!X5="","",IF('Познавательное развитие'!X5&gt;1.5,"сформирован",IF('Познавательное развитие'!X5&lt;0.5,"не сформирован", "в стадии формирования")))</f>
        <v/>
      </c>
      <c r="DH4" s="82" t="str">
        <f>IF('Познавательное развитие'!AB5="","",IF('Познавательное развитие'!AB5&gt;1.5,"сформирован",IF('Познавательное развитие'!AB5&lt;0.5,"не сформирован", "в стадии формирования")))</f>
        <v/>
      </c>
      <c r="DI4" s="82" t="str">
        <f>IF('Познавательное развитие'!AC5="","",IF('Познавательное развитие'!AC5&gt;1.5,"сформирован",IF('Познавательное развитие'!AC5&lt;0.5,"не сформирован", "в стадии формирования")))</f>
        <v/>
      </c>
      <c r="DJ4" s="82" t="str">
        <f>IF('Познавательное развитие'!AD5="","",IF('Познавательное развитие'!AD5&gt;1.5,"сформирован",IF('Познавательное развитие'!AD5&lt;0.5,"не сформирован", "в стадии формирования")))</f>
        <v/>
      </c>
      <c r="DK4" s="82" t="str">
        <f>IF('Познавательное развитие'!AE5="","",IF('Познавательное развитие'!AE5&gt;1.5,"сформирован",IF('Познавательное развитие'!AE5&lt;0.5,"не сформирован", "в стадии формирования")))</f>
        <v/>
      </c>
      <c r="DL4" s="82" t="str">
        <f>IF('Познавательное развитие'!AF5="","",IF('Познавательное развитие'!AF5&gt;1.5,"сформирован",IF('Познавательное развитие'!AF5&lt;0.5,"не сформирован", "в стадии формирования")))</f>
        <v/>
      </c>
      <c r="DM4" s="82" t="str">
        <f>IF('Познавательное развитие'!AG5="","",IF('Познавательное развитие'!AG5&gt;1.5,"сформирован",IF('Познавательное развитие'!AG5&lt;0.5,"не сформирован", "в стадии формирования")))</f>
        <v/>
      </c>
      <c r="DN4" s="82" t="str">
        <f>IF('Познавательное развитие'!AI5="","",IF('Познавательное развитие'!AI5&gt;1.5,"сформирован",IF('Познавательное развитие'!AI5&lt;0.5,"не сформирован", "в стадии формирования")))</f>
        <v/>
      </c>
      <c r="DO4" s="82" t="str">
        <f>IF('Познавательное развитие'!AJ5="","",IF('Познавательное развитие'!AJ5&gt;1.5,"сформирован",IF('Познавательное развитие'!AJ5&lt;0.5,"не сформирован", "в стадии формирования")))</f>
        <v/>
      </c>
      <c r="DP4" s="82" t="str">
        <f>IF('Познавательное развитие'!AK5="","",IF('Познавательное развитие'!AK5&gt;1.5,"сформирован",IF('Познавательное развитие'!AK5&lt;0.5,"не сформирован", "в стадии формирования")))</f>
        <v/>
      </c>
      <c r="DQ4" s="82" t="str">
        <f>IF('Познавательное развитие'!AL5="","",IF('Познавательное развитие'!AL5&gt;1.5,"сформирован",IF('Познавательное развитие'!AL5&lt;0.5,"не сформирован", "в стадии формирования")))</f>
        <v/>
      </c>
      <c r="DR4" s="82" t="str">
        <f>IF('Речевое развитие'!Q4="","",IF('Речевое развитие'!Q4&gt;1.5,"сформирован",IF('Речевое развитие'!Q4&lt;0.5,"не сформирован", "в стадии формирования")))</f>
        <v/>
      </c>
      <c r="DS4" s="82" t="str">
        <f>IF('Речевое развитие'!R4="","",IF('Речевое развитие'!R4&gt;1.5,"сформирован",IF('Речевое развитие'!R4&lt;0.5,"не сформирован", "в стадии формирования")))</f>
        <v/>
      </c>
      <c r="DT4" s="82" t="str">
        <f>IF('Речевое развитие'!S4="","",IF('Речевое развитие'!S4&gt;1.5,"сформирован",IF('Речевое развитие'!S4&lt;0.5,"не сформирован", "в стадии формирования")))</f>
        <v/>
      </c>
      <c r="DU4" s="82" t="str">
        <f>IF('Речевое развитие'!T4="","",IF('Речевое развитие'!T4&gt;1.5,"сформирован",IF('Речевое развитие'!T4&lt;0.5,"не сформирован", "в стадии формирования")))</f>
        <v/>
      </c>
      <c r="DV4" s="82" t="str">
        <f>IF('Речевое развитие'!U4="","",IF('Речевое развитие'!U4&gt;1.5,"сформирован",IF('Речевое развитие'!U4&lt;0.5,"не сформирован", "в стадии формирования")))</f>
        <v/>
      </c>
      <c r="DW4" s="82" t="str">
        <f>IF('Художественно-эстетическое разв'!S5="","",IF('Художественно-эстетическое разв'!S5&gt;1.5,"сформирован",IF('Художественно-эстетическое разв'!S5&lt;0.5,"не сформирован", "в стадии формирования")))</f>
        <v/>
      </c>
      <c r="DX4" s="82" t="str">
        <f>IF('Художественно-эстетическое разв'!T5="","",IF('Художественно-эстетическое разв'!T5&gt;1.5,"сформирован",IF('Художественно-эстетическое разв'!T5&lt;0.5,"не сформирован", "в стадии формирования")))</f>
        <v/>
      </c>
      <c r="DY4" s="82" t="str">
        <f>IF('Физическое развитие'!T4="","",IF('Физическое развитие'!T4&gt;1.5,"сформирован",IF('Физическое развитие'!T4&lt;0.5,"не сформирован", "в стадии формирования")))</f>
        <v/>
      </c>
      <c r="DZ4" s="82" t="str">
        <f>IF('Физическое развитие'!U4="","",IF('Физическое развитие'!U4&gt;1.5,"сформирован",IF('Физическое развитие'!U4&lt;0.5,"не сформирован", "в стадии формирования")))</f>
        <v/>
      </c>
      <c r="EA4" s="82" t="str">
        <f>IF('Физическое развитие'!V4="","",IF('Физическое развитие'!V4&gt;1.5,"сформирован",IF('Физическое развитие'!V4&lt;0.5,"не сформирован", "в стадии формирования")))</f>
        <v/>
      </c>
      <c r="EB4" s="214" t="str">
        <f>IF('Социально-коммуникативное разви'!D5="","",IF('Социально-коммуникативное разви'!E5="","",IF('Социально-коммуникативное разви'!F5="","",IF('Социально-коммуникативное разви'!Q5="","",IF('Социально-коммуникативное разви'!R5="","",IF('Социально-коммуникативное разви'!S5="","",IF('Социально-коммуникативное разви'!T5="","",IF('Социально-коммуникативное разви'!Y5="","",IF('Социально-коммуникативное разви'!Z5="","",IF('Социально-коммуникативное разви'!AU5="","",IF('Социально-коммуникативное разви'!AZ5="","",IF('Социально-коммуникативное разви'!BA5="","",IF('Социально-коммуникативное разви'!BB5="","",IF('Познавательное развитие'!G5="","",IF('Познавательное развитие'!H5="","",IF('Познавательное развитие'!T5="","",IF('Познавательное развитие'!U5="","",IF('Познавательное развитие'!W5="","",IF('Познавательное развитие'!X5="","",IF('Познавательное развитие'!AB5="","",IF('Познавательное развитие'!AC5="","",IF('Познавательное развитие'!AD5="","",IF('Познавательное развитие'!AE5="","",IF('Познавательное развитие'!AF5="","",IF('Познавательное развитие'!AG5="","",IF('Познавательное развитие'!AI5="","",IF('Познавательное развитие'!AJ5="","",IF('Познавательное развитие'!AK5="","",IF('Познавательное развитие'!AL5="","",IF('Речевое развитие'!Q4="","",IF('Речевое развитие'!R4="","",IF('Речевое развитие'!S4="","",IF('Речевое развитие'!T4="","",IF('Речевое развитие'!U4="","",IF('Художественно-эстетическое разв'!S5="","",IF('Художественно-эстетическое разв'!T5="","",IF('Физическое развитие'!T4="","",IF('Физическое развитие'!U4="","",IF('Физическое развитие'!V4="","",('Социально-коммуникативное разви'!D5+'Социально-коммуникативное разви'!E5+'Социально-коммуникативное разви'!F5+'Социально-коммуникативное разви'!Q5+'Социально-коммуникативное разви'!R5+'Социально-коммуникативное разви'!S5+'Социально-коммуникативное разви'!T5+'Социально-коммуникативное разви'!Y5+'Социально-коммуникативное разви'!Z5+'Социально-коммуникативное разви'!AU5+'Социально-коммуникативное разви'!AZ5+'Социально-коммуникативное разви'!BA5+'Социально-коммуникативное разви'!BB5+'Познавательное развитие'!G5+'Познавательное развитие'!H5+'Познавательное развитие'!T5+'Познавательное развитие'!U5+'Познавательное развитие'!W5+'Познавательное развитие'!X5+'Познавательное развитие'!AB5+'Познавательное развитие'!AC5+'Познавательное развитие'!AD5+'Познавательное развитие'!AE5+'Познавательное развитие'!AF5+'Познавательное развитие'!AG5+'Познавательное развитие'!AI5+'Познавательное развитие'!AJ5+'Познавательное развитие'!AK5+'Познавательное развитие'!AL5+'Речевое развитие'!Q4+'Речевое развитие'!R4+'Речевое развитие'!S4+'Речевое развитие'!T4+'Речевое развитие'!U4+'Художественно-эстетическое разв'!S5+'Художественно-эстетическое разв'!T5+'Физическое развитие'!T4+'Физическое развитие'!U4+'Физическое развитие'!V4)/39)))))))))))))))))))))))))))))))))))))))</f>
        <v/>
      </c>
      <c r="EC4" s="82" t="str">
        <f>IF(EB4="","",IF(EB4&gt;1.5,"сформирован",IF(EB4&lt;0.5,"не сформирован", "в стадии формирования")))</f>
        <v/>
      </c>
    </row>
    <row r="5" spans="1:133">
      <c r="A5" s="89">
        <f>список!A3</f>
        <v>2</v>
      </c>
      <c r="B5" s="82" t="str">
        <f>IF(список!B3="","",список!B3)</f>
        <v/>
      </c>
      <c r="C5" s="82">
        <f>IF(список!C3="","",список!C3)</f>
        <v>0</v>
      </c>
      <c r="D5" s="82" t="str">
        <f>IF('Социально-коммуникативное разви'!AA6="","",IF('Социально-коммуникативное разви'!AA6&gt;1.5,"сформирован",IF('Социально-коммуникативное разви'!AA6&lt;0.5,"не сформирован", "в стадии формирования")))</f>
        <v/>
      </c>
      <c r="E5" s="82" t="str">
        <f>IF('Социально-коммуникативное разви'!AB6="","",IF('Социально-коммуникативное разви'!AB6&gt;1.5,"сформирован",IF('Социально-коммуникативное разви'!AB6&lt;0.5,"не сформирован", "в стадии формирования")))</f>
        <v/>
      </c>
      <c r="F5" s="82" t="str">
        <f>IF('Социально-коммуникативное разви'!AC6="","",IF('Социально-коммуникативное разви'!AC6&gt;1.5,"сформирован",IF('Социально-коммуникативное разви'!AC6&lt;0.5,"не сформирован", "в стадии формирования")))</f>
        <v/>
      </c>
      <c r="G5" s="82" t="str">
        <f>IF('Социально-коммуникативное разви'!AD6="","",IF('Социально-коммуникативное разви'!AD6&gt;1.5,"сформирован",IF('Социально-коммуникативное разви'!AD6&lt;0.5,"не сформирован", "в стадии формирования")))</f>
        <v/>
      </c>
      <c r="H5" s="82" t="str">
        <f>IF('Социально-коммуникативное разви'!AE6="","",IF('Социально-коммуникативное разви'!AE6&gt;1.5,"сформирован",IF('Социально-коммуникативное разви'!AE6&lt;0.5,"не сформирован", "в стадии формирования")))</f>
        <v/>
      </c>
      <c r="I5" s="82" t="str">
        <f>IF('Социально-коммуникативное разви'!AF6="","",IF('Социально-коммуникативное разви'!AF6&gt;1.5,"сформирован",IF('Социально-коммуникативное разви'!AF6&lt;0.5,"не сформирован", "в стадии формирования")))</f>
        <v/>
      </c>
      <c r="J5" s="82" t="str">
        <f>IF('Познавательное развитие'!D6="","",IF('Познавательное развитие'!D6&gt;1.5,"сформирован",IF('Познавательное развитие'!D6&lt;0.5,"не сформирован", "в стадии формирования")))</f>
        <v/>
      </c>
      <c r="K5" s="82" t="str">
        <f>IF('Познавательное развитие'!E6="","",IF('Познавательное развитие'!E6&gt;1.5,"сформирован",IF('Познавательное развитие'!E6&lt;0.5,"не сформирован", "в стадии формирования")))</f>
        <v/>
      </c>
      <c r="L5" s="82" t="str">
        <f>IF('Познавательное развитие'!F6="","",IF('Познавательное развитие'!F6&gt;1.5,"сформирован",IF('Познавательное развитие'!F6&lt;0.5,"не сформирован", "в стадии формирования")))</f>
        <v/>
      </c>
      <c r="M5" s="82" t="str">
        <f>IF('Познавательное развитие'!G6="","",IF('Познавательное развитие'!G6&gt;1.5,"сформирован",IF('Познавательное развитие'!G6&lt;0.5,"не сформирован", "в стадии формирования")))</f>
        <v/>
      </c>
      <c r="N5" s="82" t="str">
        <f>IF('Познавательное развитие'!H6="","",IF('Познавательное развитие'!H6&gt;1.5,"сформирован",IF('Познавательное развитие'!H6&lt;0.5,"не сформирован", "в стадии формирования")))</f>
        <v/>
      </c>
      <c r="O5" s="82" t="str">
        <f>IF('Познавательное развитие'!I6="","",IF('Познавательное развитие'!I6&gt;1.5,"сформирован",IF('Познавательное развитие'!I6&lt;0.5,"не сформирован", "в стадии формирования")))</f>
        <v/>
      </c>
      <c r="P5" s="82" t="str">
        <f>IF('Познавательное развитие'!J6="","",IF('Познавательное развитие'!J6&gt;1.5,"сформирован",IF('Познавательное развитие'!J6&lt;0.5,"не сформирован", "в стадии формирования")))</f>
        <v/>
      </c>
      <c r="Q5" s="82" t="str">
        <f>IF('Познавательное развитие'!K6="","",IF('Познавательное развитие'!K6&gt;1.5,"сформирован",IF('Познавательное развитие'!K6&lt;0.5,"не сформирован", "в стадии формирования")))</f>
        <v/>
      </c>
      <c r="R5" s="82"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S5" s="82" t="str">
        <f>IF('Художественно-эстетическое разв'!E6="","",IF('Художественно-эстетическое разв'!E6&gt;1.5,"сформирован",IF('Художественно-эстетическое разв'!E6&lt;0.5,"не сформирован", "в стадии формирования")))</f>
        <v/>
      </c>
      <c r="T5" s="82" t="str">
        <f>IF('Художественно-эстетическое разв'!F6="","",IF('Художественно-эстетическое разв'!F6&gt;1.5,"сформирован",IF('Художественно-эстетическое разв'!F6&lt;0.5,"не сформирован", "в стадии формирования")))</f>
        <v/>
      </c>
      <c r="U5" s="82" t="str">
        <f>IF('Художественно-эстетическое разв'!G6="","",IF('Художественно-эстетическое разв'!G6&gt;1.5,"сформирован",IF('Художественно-эстетическое разв'!G6&lt;0.5,"не сформирован", "в стадии формирования")))</f>
        <v/>
      </c>
      <c r="V5" s="82" t="str">
        <f>IF('Художественно-эстетическое разв'!H6="","",IF('Художественно-эстетическое разв'!H6&gt;1.5,"сформирован",IF('Художественно-эстетическое разв'!H6&lt;0.5,"не сформирован", "в стадии формирования")))</f>
        <v/>
      </c>
      <c r="W5" s="82" t="str">
        <f>IF('Художественно-эстетическое разв'!I6="","",IF('Художественно-эстетическое разв'!I6&gt;1.5,"сформирован",IF('Художественно-эстетическое разв'!I6&lt;0.5,"не сформирован", "в стадии формирования")))</f>
        <v/>
      </c>
      <c r="X5" s="82" t="str">
        <f>IF('Художественно-эстетическое разв'!J6="","",IF('Художественно-эстетическое разв'!J6&gt;1.5,"сформирован",IF('Художественно-эстетическое разв'!J6&lt;0.5,"не сформирован", "в стадии формирования")))</f>
        <v/>
      </c>
      <c r="Y5" s="82" t="str">
        <f>IF('Физическое развитие'!W5="","",IF('Физическое развитие'!W5&gt;1.5,"сформирован",IF('Физическое развитие'!W5&lt;0.5,"не сформирован", "в стадии формирования")))</f>
        <v/>
      </c>
      <c r="Z5" s="214" t="str">
        <f>IF('Социально-коммуникативное разви'!AA6="","",IF('Социально-коммуникативное разви'!AF6="","",IF('Социально-коммуникативное разви'!AG6="","",IF('Социально-коммуникативное разви'!AH6="","",IF('Социально-коммуникативное разви'!AJ6="","",IF('Социально-коммуникативное разви'!AK6="","",IF('Познавательное развитие'!D6="","",IF('Познавательное развитие'!I6="","",IF('Познавательное развитие'!M6="","",IF('Познавательное развитие'!N6="","",IF('Познавательное развитие'!O6="","",IF('Познавательное развитие'!P6="","",IF('Познавательное развитие'!Q6="","",IF('Познавательное развитие'!Y6="","",IF('Художественно-эстетическое разв'!D6="","",IF('Художественно-эстетическое разв'!G6="","",IF('Художественно-эстетическое разв'!H6="","",IF('Художественно-эстетическое разв'!I6="","",IF('Физическое развитие'!W5="","",IF('Художественно-эстетическое разв'!L6="","",IF('Художественно-эстетическое разв'!M6="","",IF('Художественно-эстетическое разв'!U6="","",('Социально-коммуникативное разви'!AA6+'Социально-коммуникативное разви'!AF6+'Социально-коммуникативное разви'!AG6+'Социально-коммуникативное разви'!AH6+'Социально-коммуникативное разви'!AJ6+'Социально-коммуникативное разви'!AK6+'Познавательное развитие'!D6+'Познавательное развитие'!I6+'Познавательное развитие'!M6+'Познавательное развитие'!N6+'Познавательное развитие'!O6+'Познавательное развитие'!P6+'Познавательное развитие'!Q6+'Познавательное развитие'!Y6+'Художественно-эстетическое разв'!D6+'Художественно-эстетическое разв'!G6+'Художественно-эстетическое разв'!H6+'Художественно-эстетическое разв'!I6+'Художественно-эстетическое разв'!L6+'Художественно-эстетическое разв'!M6+'Художественно-эстетическое разв'!U6+'Физическое развитие'!W5)/22))))))))))))))))))))))</f>
        <v/>
      </c>
      <c r="AA5" s="82" t="str">
        <f t="shared" ref="AA5:AA38" si="0">IF(Z5="","",IF(Z5&gt;1.5,"сформирован",IF(Z5&lt;0.5,"не сформирован", "в стадии формирования")))</f>
        <v/>
      </c>
      <c r="AB5" s="82"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AC5" s="82"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AD5" s="82"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AE5" s="82"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AF5" s="82"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AG5" s="82"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AH5" s="82"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AI5" s="82" t="str">
        <f>IF('Познавательное развитие'!V6="","",IF('Познавательное развитие'!V6&gt;1.5,"сформирован",IF('Познавательное развитие'!V6&lt;0.5,"не сформирован", "в стадии формирования")))</f>
        <v/>
      </c>
      <c r="AJ5" s="82" t="str">
        <f>IF('Художественно-эстетическое разв'!Z6="","",IF('Художественно-эстетическое разв'!Z6&gt;1.5,"сформирован",IF('Художественно-эстетическое разв'!Z6&lt;0.5,"не сформирован", "в стадии формирования")))</f>
        <v/>
      </c>
      <c r="AK5" s="82" t="str">
        <f>IF('Художественно-эстетическое разв'!AA6="","",IF('Художественно-эстетическое разв'!AA6&gt;1.5,"сформирован",IF('Художественно-эстетическое разв'!AA6&lt;0.5,"не сформирован", "в стадии формирования")))</f>
        <v/>
      </c>
      <c r="AL5" s="214" t="str">
        <f>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разви'!X6="","",IF('Познавательное развитие'!V6="","",IF('Художественно-эстетическое разв'!Z6="","",IF('Художественно-эстетическое разв'!AE6="","",('Социально-коммуникативное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разви'!X6+'Познавательное развитие'!V6+'Художественно-эстетическое разв'!Z6+'Художественно-эстетическое разв'!AE6)/10))))))))))</f>
        <v/>
      </c>
      <c r="AM5" s="82" t="str">
        <f t="shared" ref="AM5:AM38" si="1">IF(AL5="","",IF(AL5&gt;1.5,"сформирован",IF(AL5&lt;0.5,"не сформирован", "в стадии формирования")))</f>
        <v/>
      </c>
      <c r="AN5" s="82"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AO5" s="82" t="str">
        <f>IF('Социально-коммуникативное разви'!V6="","",IF('Социально-коммуникативное разви'!V6&gt;1.5,"сформирован",IF('Социально-коммуникативное разви'!V6&lt;0.5,"не сформирован", "в стадии формирования")))</f>
        <v/>
      </c>
      <c r="AP5" s="82" t="str">
        <f>IF('Социально-коммуникативное разви'!W6="","",IF('Социально-коммуникативное разви'!W6&gt;1.5,"сформирован",IF('Социально-коммуникативное разви'!W6&lt;0.5,"не сформирован", "в стадии формирования")))</f>
        <v/>
      </c>
      <c r="AQ5" s="82" t="str">
        <f>IF('Художественно-эстетическое разв'!Y6="","",IF('Художественно-эстетическое разв'!Y6&gt;1.5,"сформирован",IF('Художественно-эстетическое разв'!Y6&lt;0.5,"не сформирован", "в стадии формирования")))</f>
        <v/>
      </c>
      <c r="AR5" s="82" t="str">
        <f>IF('Художественно-эстетическое разв'!Z6="","",IF('Художественно-эстетическое разв'!Z6&gt;1.5,"сформирован",IF('Художественно-эстетическое разв'!Z6&lt;0.5,"не сформирован", "в стадии формирования")))</f>
        <v/>
      </c>
      <c r="AS5" s="214" t="str">
        <f>IF('Социально-коммуникативное разви'!U6="","",IF('Социально-коммуникативное разви'!V6="","",IF('Социально-коммуникативное разви'!W6="","",IF('Художественно-эстетическое разв'!AC6="","",IF('Художественно-эстетическое разв'!AD6="","",('Социально-коммуникативное разви'!U6+'Социально-коммуникативное разви'!V6+'Социально-коммуникативное разви'!W6+'Художественно-эстетическое разв'!AC6+'Художественно-эстетическое разв'!AD6)/5)))))</f>
        <v/>
      </c>
      <c r="AT5" s="82" t="str">
        <f t="shared" ref="AT5:AT38" si="2">IF(AS5="","",IF(AS5&gt;1.5,"сформирован",IF(AS5&lt;0.5,"не сформирован", "в стадии формирования")))</f>
        <v/>
      </c>
      <c r="AU5" s="82" t="str">
        <f>IF('Речевое развитие'!D5="","",IF('Речевое развитие'!D5&gt;1.5,"сформирован",IF('Речевое развитие'!D5&lt;0.5,"не сформирован", "в стадии формирования")))</f>
        <v/>
      </c>
      <c r="AV5" s="82" t="str">
        <f>IF('Речевое развитие'!E5="","",IF('Речевое развитие'!E5&gt;1.5,"сформирован",IF('Речевое развитие'!E5&lt;0.5,"не сформирован", "в стадии формирования")))</f>
        <v/>
      </c>
      <c r="AW5" s="82" t="str">
        <f>IF('Речевое развитие'!F5="","",IF('Речевое развитие'!F5&gt;1.5,"сформирован",IF('Речевое развитие'!F5&lt;0.5,"не сформирован", "в стадии формирования")))</f>
        <v/>
      </c>
      <c r="AX5" s="82" t="str">
        <f>IF('Речевое развитие'!G5="","",IF('Речевое развитие'!G5&gt;1.5,"сформирован",IF('Речевое развитие'!G5&lt;0.5,"не сформирован", "в стадии формирования")))</f>
        <v/>
      </c>
      <c r="AY5" s="82" t="str">
        <f>IF('Речевое развитие'!H5="","",IF('Речевое развитие'!H5&gt;1.5,"сформирован",IF('Речевое развитие'!H5&lt;0.5,"не сформирован", "в стадии формирования")))</f>
        <v/>
      </c>
      <c r="AZ5" s="82" t="str">
        <f>IF('Речевое развитие'!I5="","",IF('Речевое развитие'!I5&gt;1.5,"сформирован",IF('Речевое развитие'!I5&lt;0.5,"не сформирован", "в стадии формирования")))</f>
        <v/>
      </c>
      <c r="BA5" s="82" t="str">
        <f>IF('Речевое развитие'!J5="","",IF('Речевое развитие'!J5&gt;1.5,"сформирован",IF('Речевое развитие'!J5&lt;0.5,"не сформирован", "в стадии формирования")))</f>
        <v/>
      </c>
      <c r="BB5" s="82" t="str">
        <f>IF('Речевое развитие'!K5="","",IF('Речевое развитие'!K5&gt;1.5,"сформирован",IF('Речевое развитие'!K5&lt;0.5,"не сформирован", "в стадии формирования")))</f>
        <v/>
      </c>
      <c r="BC5" s="82" t="str">
        <f>IF('Речевое развитие'!L5="","",IF('Речевое развитие'!L5&gt;1.5,"сформирован",IF('Речевое развитие'!L5&lt;0.5,"не сформирован", "в стадии формирования")))</f>
        <v/>
      </c>
      <c r="BD5" s="82" t="str">
        <f>IF('Речевое развитие'!M5="","",IF('Речевое развитие'!M5&gt;1.5,"сформирован",IF('Речевое развитие'!M5&lt;0.5,"не сформирован", "в стадии формирования")))</f>
        <v/>
      </c>
      <c r="BE5" s="82" t="str">
        <f>IF('Речевое развитие'!N5="","",IF('Речевое развитие'!N5&gt;1.5,"сформирован",IF('Речевое развитие'!N5&lt;0.5,"не сформирован", "в стадии формирования")))</f>
        <v/>
      </c>
      <c r="BF5" s="214" t="str">
        <f>IF('Речевое развитие'!D5="","",IF('Речевое развитие'!E5="","",IF('Речевое развитие'!F5="","",IF('Речевое развитие'!G5="","",IF('Речевое развитие'!H5="","",IF('Речевое развитие'!I5="","",IF('Речевое развитие'!J5="","",IF('Речевое развитие'!K5="","",IF('Речевое развитие'!L5="","",IF('Речевое развитие'!M5="","",IF('Речевое развитие'!N5="","",('Речевое развитие'!D5+'Речевое развитие'!E5+'Речевое развитие'!F5+'Речевое развитие'!G5+'Речевое развитие'!H5+'Речевое развитие'!I5+'Речевое развитие'!J5+'Речевое развитие'!K5+'Речевое развитие'!L5+'Речевое развитие'!M5+'Речевое развитие'!N5)/11)))))))))))</f>
        <v/>
      </c>
      <c r="BG5" s="82" t="str">
        <f t="shared" ref="BG5:BG39" si="3">IF(BF5="","",IF(BF5&gt;1.5,"сформирован",IF(BF5&lt;0.5,"не сформирован", "в стадии формирования")))</f>
        <v/>
      </c>
      <c r="BH5" s="82" t="str">
        <f>IF('Художественно-эстетическое разв'!Y6="","",IF('Художественно-эстетическое разв'!Y6&gt;1.5,"сформирован",IF('Художественно-эстетическое разв'!Y6&lt;0.5,"не сформирован", "в стадии формирования")))</f>
        <v/>
      </c>
      <c r="BI5" s="82" t="str">
        <f>IF('Физическое развитие'!D5="","",IF('Физическое развитие'!D5&gt;1.5,"сформирован",IF('Физическое развитие'!D5&lt;0.5,"не сформирован", "в стадии формирования")))</f>
        <v/>
      </c>
      <c r="BJ5" s="82" t="str">
        <f>IF('Физическое развитие'!E5="","",IF('Физическое развитие'!E5&gt;1.5,"сформирован",IF('Физическое развитие'!E5&lt;0.5,"не сформирован", "в стадии формирования")))</f>
        <v/>
      </c>
      <c r="BK5" s="82" t="str">
        <f>IF('Физическое развитие'!F5="","",IF('Физическое развитие'!F5&gt;1.5,"сформирован",IF('Физическое развитие'!F5&lt;0.5,"не сформирован", "в стадии формирования")))</f>
        <v/>
      </c>
      <c r="BL5" s="82" t="str">
        <f>IF('Физическое развитие'!G5="","",IF('Физическое развитие'!G5&gt;1.5,"сформирован",IF('Физическое развитие'!G5&lt;0.5,"не сформирован", "в стадии формирования")))</f>
        <v/>
      </c>
      <c r="BM5" s="82" t="str">
        <f>IF('Физическое развитие'!H5="","",IF('Физическое развитие'!H5&gt;1.5,"сформирован",IF('Физическое развитие'!H5&lt;0.5,"не сформирован", "в стадии формирования")))</f>
        <v/>
      </c>
      <c r="BN5" s="82" t="str">
        <f>IF('Физическое развитие'!I5="","",IF('Физическое развитие'!I5&gt;1.5,"сформирован",IF('Физическое развитие'!I5&lt;0.5,"не сформирован", "в стадии формирования")))</f>
        <v/>
      </c>
      <c r="BO5" s="82" t="str">
        <f>IF('Физическое развитие'!J5="","",IF('Физическое развитие'!J5&gt;1.5,"сформирован",IF('Физическое развитие'!J5&lt;0.5,"не сформирован", "в стадии формирования")))</f>
        <v/>
      </c>
      <c r="BP5" s="82" t="str">
        <f>IF('Физическое развитие'!K5="","",IF('Физическое развитие'!K5&gt;1.5,"сформирован",IF('Физическое развитие'!K5&lt;0.5,"не сформирован", "в стадии формирования")))</f>
        <v/>
      </c>
      <c r="BQ5" s="82" t="str">
        <f>IF('Физическое развитие'!L5="","",IF('Физическое развитие'!L5&gt;1.5,"сформирован",IF('Физическое развитие'!L5&lt;0.5,"не сформирован", "в стадии формирования")))</f>
        <v/>
      </c>
      <c r="BR5" s="82" t="str">
        <f>IF('Физическое развитие'!M5="","",IF('Физическое развитие'!M5&gt;1.5,"сформирован",IF('Физическое развитие'!M5&lt;0.5,"не сформирован", "в стадии формирования")))</f>
        <v/>
      </c>
      <c r="BS5" s="82" t="str">
        <f>IF('Физическое развитие'!N5="","",IF('Физическое развитие'!N5&gt;1.5,"сформирован",IF('Физическое развитие'!N5&lt;0.5,"не сформирован", "в стадии формирования")))</f>
        <v/>
      </c>
      <c r="BT5" s="82" t="str">
        <f>IF('Физическое развитие'!O5="","",IF('Физическое развитие'!O5&gt;1.5,"сформирован",IF('Физическое развитие'!O5&lt;0.5,"не сформирован", "в стадии формирования")))</f>
        <v/>
      </c>
      <c r="BU5" s="82" t="str">
        <f>IF('Физическое развитие'!P5="","",IF('Физическое развитие'!P5&gt;1.5,"сформирован",IF('Физическое развитие'!P5&lt;0.5,"не сформирован", "в стадии формирования")))</f>
        <v/>
      </c>
      <c r="BV5" s="214" t="str">
        <f>IF('Художественно-эстетическое разв'!Y6="","",IF('Физическое развитие'!D5="","",IF('Физическое развитие'!E5="","",IF('Физическое развитие'!F5="","",IF('Физическое развитие'!H5="","",IF('Физическое развитие'!I5="","",IF('Физическое развитие'!J5="","",IF('Физическое развитие'!L5="","",IF('Физическое развитие'!M5="","",IF('Физическое развитие'!G5="","",IF('Физическое развитие'!N5="","",IF('Физическое развитие'!O5="","",IF('Физическое развитие'!P5="","",IF('Физическое развитие'!Q5="","",('Художественно-эстетическое разв'!Y6+'Физическое развитие'!D5+'Физическое развитие'!E5+'Физическое развитие'!F5+'Физическое развитие'!H5+'Физическое развитие'!I5+'Физическое развитие'!J5+'Физическое развитие'!L5+'Физическое развитие'!M5+'Физическое развитие'!G5+'Физическое развитие'!N5+'Физическое развитие'!O5+'Физическое развитие'!P5+'Физическое развитие'!Q5)/14))))))))))))))</f>
        <v/>
      </c>
      <c r="BW5" s="82" t="str">
        <f t="shared" ref="BW5:BW38" si="4">IF(BV5="","",IF(BV5&gt;1.5,"сформирован",IF(BV5&lt;0.5,"не сформирован", "в стадии формирования")))</f>
        <v/>
      </c>
      <c r="BX5" s="82"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BY5" s="82" t="str">
        <f>IF('Социально-коммуникативное разви'!N6="","",IF('Социально-коммуникативное разви'!N6&gt;1.5,"сформирован",IF('Социально-коммуникативное разви'!N6&lt;0.5,"не сформирован", "в стадии формирования")))</f>
        <v/>
      </c>
      <c r="BZ5" s="82" t="str">
        <f>IF('Социально-коммуникативное разви'!O6="","",IF('Социально-коммуникативное разви'!O6&gt;1.5,"сформирован",IF('Социально-коммуникативное разви'!O6&lt;0.5,"не сформирован", "в стадии формирования")))</f>
        <v/>
      </c>
      <c r="CA5" s="82" t="str">
        <f>IF('Социально-коммуникативное разви'!P6="","",IF('Социально-коммуникативное разви'!P6&gt;1.5,"сформирован",IF('Социально-коммуникативное разви'!P6&lt;0.5,"не сформирован", "в стадии формирования")))</f>
        <v/>
      </c>
      <c r="CB5" s="82"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CC5" s="82" t="str">
        <f>IF('Социально-коммуникативное разви'!R6="","",IF('Социально-коммуникативное разви'!R6&gt;1.5,"сформирован",IF('Социально-коммуникативное разви'!R6&lt;0.5,"не сформирован", "в стадии формирования")))</f>
        <v/>
      </c>
      <c r="CD5" s="82"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CE5" s="82"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CF5" s="82"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CG5" s="82" t="str">
        <f>IF('Социально-коммуникативное разви'!V6="","",IF('Социально-коммуникативное разви'!V6&gt;1.5,"сформирован",IF('Социально-коммуникативное разви'!V6&lt;0.5,"не сформирован", "в стадии формирования")))</f>
        <v/>
      </c>
      <c r="CH5" s="82" t="str">
        <f>IF('Социально-коммуникативное разви'!W6="","",IF('Социально-коммуникативное разви'!W6&gt;1.5,"сформирован",IF('Социально-коммуникативное разви'!W6&lt;0.5,"не сформирован", "в стадии формирования")))</f>
        <v/>
      </c>
      <c r="CI5" s="82" t="str">
        <f>IF('Социально-коммуникативное разви'!X6="","",IF('Социально-коммуникативное разви'!X6&gt;1.5,"сформирован",IF('Социально-коммуникативное разви'!X6&lt;0.5,"не сформирован", "в стадии формирования")))</f>
        <v/>
      </c>
      <c r="CJ5" s="82" t="str">
        <f>IF('Социально-коммуникативное разви'!Y6="","",IF('Социально-коммуникативное разви'!Y6&gt;1.5,"сформирован",IF('Социально-коммуникативное разви'!Y6&lt;0.5,"не сформирован", "в стадии формирования")))</f>
        <v/>
      </c>
      <c r="CK5" s="82" t="str">
        <f>IF('Социально-коммуникативное разви'!Z6="","",IF('Социально-коммуникативное разви'!Z6&gt;1.5,"сформирован",IF('Социально-коммуникативное разви'!Z6&lt;0.5,"не сформирован", "в стадии формирования")))</f>
        <v/>
      </c>
      <c r="CL5" s="82" t="str">
        <f>IF('Физическое развитие'!K5="","",IF('Физическое развитие'!K5&gt;1.5,"сформирован",IF('Физическое развитие'!K5&lt;0.5,"не сформирован", "в стадии формирования")))</f>
        <v/>
      </c>
      <c r="CM5" s="214" t="str">
        <f>IF('Социально-коммуникативное разви'!M6="","",IF('Социально-коммуникативное разви'!N6="","",IF('Социально-коммуникативное разви'!AI6="","",IF('Социально-коммуникативное разви'!AN6="","",IF('Социально-коммуникативное разви'!AO6="","",IF('Социально-коммуникативное разви'!AP6="","",IF('Социально-коммуникативное разви'!AQ6="","",IF('Социально-коммуникативное разви'!AR6="","",IF('Социально-коммуникативное разви'!AS6="","",IF('Социально-коммуникативное разви'!AT6="","",IF('Социально-коммуникативное разви'!AV6="","",IF('Социально-коммуникативное разви'!AW6="","",IF('Социально-коммуникативное разви'!AX6="","",IF('Социально-коммуникативное разви'!AY6="","",IF('Физическое развитие'!K5="","",('Социально-коммуникативное разви'!M6+'Социально-коммуникативное разви'!N6+'Социально-коммуникативное разви'!AI6+'Социально-коммуникативное разви'!AN6+'Социально-коммуникативное разви'!AO6+'Социально-коммуникативное разви'!AP6+'Социально-коммуникативное разви'!AQ6+'Социально-коммуникативное разви'!AR6+'Социально-коммуникативное разви'!AS6+'Социально-коммуникативное разви'!AT6+'Социально-коммуникативное разви'!AV6+'Социально-коммуникативное разви'!AW6+'Социально-коммуникативное разви'!AX6+'Социально-коммуникативное разви'!AY6+'Физическое развитие'!K5)/15)))))))))))))))</f>
        <v/>
      </c>
      <c r="CN5" s="82" t="str">
        <f t="shared" ref="CN5:CN38" si="5">IF(CM5="","",IF(CM5&gt;1.5,"сформирован",IF(CM5&lt;0.5,"не сформирован", "в стадии формирования")))</f>
        <v/>
      </c>
      <c r="CO5" s="82" t="str">
        <f>IF('Социально-коммуникативное разви'!D6="","",IF('Социально-коммуникативное разви'!D6&gt;1.5,"сформирован",IF('Социально-коммуникативное разви'!D6&lt;0.5,"не сформирован", "в стадии формирования")))</f>
        <v/>
      </c>
      <c r="CP5" s="82"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CQ5" s="82"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CR5" s="82"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CS5" s="82" t="str">
        <f>IF('Социально-коммуникативное разви'!R6="","",IF('Социально-коммуникативное разви'!R6&gt;1.5,"сформирован",IF('Социально-коммуникативное разви'!R6&lt;0.5,"не сформирован", "в стадии формирования")))</f>
        <v/>
      </c>
      <c r="CT5" s="82"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CU5" s="82"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CV5" s="82" t="str">
        <f>IF('Социально-коммуникативное разви'!Y6="","",IF('Социально-коммуникативное разви'!Y6&gt;1.5,"сформирован",IF('Социально-коммуникативное разви'!Y6&lt;0.5,"не сформирован", "в стадии формирования")))</f>
        <v/>
      </c>
      <c r="CW5" s="82" t="str">
        <f>IF('Социально-коммуникативное разви'!Z6="","",IF('Социально-коммуникативное разви'!Z6&gt;1.5,"сформирован",IF('Социально-коммуникативное разви'!Z6&lt;0.5,"не сформирован", "в стадии формирования")))</f>
        <v/>
      </c>
      <c r="CX5" s="82" t="str">
        <f>IF('Социально-коммуникативное разви'!AU6="","",IF('Социально-коммуникативное разви'!AU6&gt;1.5,"сформирован",IF('Социально-коммуникативное разви'!AU6&lt;0.5,"не сформирован", "в стадии формирования")))</f>
        <v/>
      </c>
      <c r="CY5" s="82" t="str">
        <f>IF('Социально-коммуникативное разви'!AZ6="","",IF('Социально-коммуникативное разви'!AZ6&gt;1.5,"сформирован",IF('Социально-коммуникативное разви'!AZ6&lt;0.5,"не сформирован", "в стадии формирования")))</f>
        <v/>
      </c>
      <c r="CZ5" s="82" t="str">
        <f>IF('Социально-коммуникативное разви'!BA6="","",IF('Социально-коммуникативное разви'!BA6&gt;1.5,"сформирован",IF('Социально-коммуникативное разви'!BA6&lt;0.5,"не сформирован", "в стадии формирования")))</f>
        <v/>
      </c>
      <c r="DA5" s="82" t="str">
        <f>IF('Социально-коммуникативное разви'!BB6="","",IF('Социально-коммуникативное разви'!BB6&gt;1.5,"сформирован",IF('Социально-коммуникативное разви'!BB6&lt;0.5,"не сформирован", "в стадии формирования")))</f>
        <v/>
      </c>
      <c r="DB5" s="82" t="str">
        <f>IF('Познавательное развитие'!G6="","",IF('Познавательное развитие'!G6&gt;1.5,"сформирован",IF('Познавательное развитие'!G6&lt;0.5,"не сформирован", "в стадии формирования")))</f>
        <v/>
      </c>
      <c r="DC5" s="82" t="str">
        <f>IF('Познавательное развитие'!H6="","",IF('Познавательное развитие'!H6&gt;1.5,"сформирован",IF('Познавательное развитие'!H6&lt;0.5,"не сформирован", "в стадии формирования")))</f>
        <v/>
      </c>
      <c r="DD5" s="82" t="str">
        <f>IF('Познавательное развитие'!T6="","",IF('Познавательное развитие'!T6&gt;1.5,"сформирован",IF('Познавательное развитие'!T6&lt;0.5,"не сформирован", "в стадии формирования")))</f>
        <v/>
      </c>
      <c r="DE5" s="82" t="str">
        <f>IF('Познавательное развитие'!U6="","",IF('Познавательное развитие'!U6&gt;1.5,"сформирован",IF('Познавательное развитие'!U6&lt;0.5,"не сформирован", "в стадии формирования")))</f>
        <v/>
      </c>
      <c r="DF5" s="82" t="str">
        <f>IF('Познавательное развитие'!W6="","",IF('Познавательное развитие'!W6&gt;1.5,"сформирован",IF('Познавательное развитие'!W6&lt;0.5,"не сформирован", "в стадии формирования")))</f>
        <v/>
      </c>
      <c r="DG5" s="82" t="str">
        <f>IF('Познавательное развитие'!X6="","",IF('Познавательное развитие'!X6&gt;1.5,"сформирован",IF('Познавательное развитие'!X6&lt;0.5,"не сформирован", "в стадии формирования")))</f>
        <v/>
      </c>
      <c r="DH5" s="82" t="str">
        <f>IF('Познавательное развитие'!AB6="","",IF('Познавательное развитие'!AB6&gt;1.5,"сформирован",IF('Познавательное развитие'!AB6&lt;0.5,"не сформирован", "в стадии формирования")))</f>
        <v/>
      </c>
      <c r="DI5" s="82" t="str">
        <f>IF('Познавательное развитие'!AC6="","",IF('Познавательное развитие'!AC6&gt;1.5,"сформирован",IF('Познавательное развитие'!AC6&lt;0.5,"не сформирован", "в стадии формирования")))</f>
        <v/>
      </c>
      <c r="DJ5" s="82" t="str">
        <f>IF('Познавательное развитие'!AD6="","",IF('Познавательное развитие'!AD6&gt;1.5,"сформирован",IF('Познавательное развитие'!AD6&lt;0.5,"не сформирован", "в стадии формирования")))</f>
        <v/>
      </c>
      <c r="DK5" s="82" t="str">
        <f>IF('Познавательное развитие'!AE6="","",IF('Познавательное развитие'!AE6&gt;1.5,"сформирован",IF('Познавательное развитие'!AE6&lt;0.5,"не сформирован", "в стадии формирования")))</f>
        <v/>
      </c>
      <c r="DL5" s="82" t="str">
        <f>IF('Познавательное развитие'!AF6="","",IF('Познавательное развитие'!AF6&gt;1.5,"сформирован",IF('Познавательное развитие'!AF6&lt;0.5,"не сформирован", "в стадии формирования")))</f>
        <v/>
      </c>
      <c r="DM5" s="82" t="str">
        <f>IF('Познавательное развитие'!AG6="","",IF('Познавательное развитие'!AG6&gt;1.5,"сформирован",IF('Познавательное развитие'!AG6&lt;0.5,"не сформирован", "в стадии формирования")))</f>
        <v/>
      </c>
      <c r="DN5" s="82" t="str">
        <f>IF('Познавательное развитие'!AI6="","",IF('Познавательное развитие'!AI6&gt;1.5,"сформирован",IF('Познавательное развитие'!AI6&lt;0.5,"не сформирован", "в стадии формирования")))</f>
        <v/>
      </c>
      <c r="DO5" s="82" t="str">
        <f>IF('Познавательное развитие'!AJ6="","",IF('Познавательное развитие'!AJ6&gt;1.5,"сформирован",IF('Познавательное развитие'!AJ6&lt;0.5,"не сформирован", "в стадии формирования")))</f>
        <v/>
      </c>
      <c r="DP5" s="82" t="str">
        <f>IF('Познавательное развитие'!AK6="","",IF('Познавательное развитие'!AK6&gt;1.5,"сформирован",IF('Познавательное развитие'!AK6&lt;0.5,"не сформирован", "в стадии формирования")))</f>
        <v/>
      </c>
      <c r="DQ5" s="82" t="str">
        <f>IF('Познавательное развитие'!AL6="","",IF('Познавательное развитие'!AL6&gt;1.5,"сформирован",IF('Познавательное развитие'!AL6&lt;0.5,"не сформирован", "в стадии формирования")))</f>
        <v/>
      </c>
      <c r="DR5" s="82" t="str">
        <f>IF('Речевое развитие'!Q5="","",IF('Речевое развитие'!Q5&gt;1.5,"сформирован",IF('Речевое развитие'!Q5&lt;0.5,"не сформирован", "в стадии формирования")))</f>
        <v/>
      </c>
      <c r="DS5" s="82" t="str">
        <f>IF('Речевое развитие'!R5="","",IF('Речевое развитие'!R5&gt;1.5,"сформирован",IF('Речевое развитие'!R5&lt;0.5,"не сформирован", "в стадии формирования")))</f>
        <v/>
      </c>
      <c r="DT5" s="82" t="str">
        <f>IF('Речевое развитие'!S5="","",IF('Речевое развитие'!S5&gt;1.5,"сформирован",IF('Речевое развитие'!S5&lt;0.5,"не сформирован", "в стадии формирования")))</f>
        <v/>
      </c>
      <c r="DU5" s="82" t="str">
        <f>IF('Речевое развитие'!T5="","",IF('Речевое развитие'!T5&gt;1.5,"сформирован",IF('Речевое развитие'!T5&lt;0.5,"не сформирован", "в стадии формирования")))</f>
        <v/>
      </c>
      <c r="DV5" s="82" t="str">
        <f>IF('Речевое развитие'!U5="","",IF('Речевое развитие'!U5&gt;1.5,"сформирован",IF('Речевое развитие'!U5&lt;0.5,"не сформирован", "в стадии формирования")))</f>
        <v/>
      </c>
      <c r="DW5" s="82" t="str">
        <f>IF('Художественно-эстетическое разв'!S6="","",IF('Художественно-эстетическое разв'!S6&gt;1.5,"сформирован",IF('Художественно-эстетическое разв'!S6&lt;0.5,"не сформирован", "в стадии формирования")))</f>
        <v/>
      </c>
      <c r="DX5" s="82" t="str">
        <f>IF('Художественно-эстетическое разв'!T6="","",IF('Художественно-эстетическое разв'!T6&gt;1.5,"сформирован",IF('Художественно-эстетическое разв'!T6&lt;0.5,"не сформирован", "в стадии формирования")))</f>
        <v/>
      </c>
      <c r="DY5" s="82" t="str">
        <f>IF('Физическое развитие'!T5="","",IF('Физическое развитие'!T5&gt;1.5,"сформирован",IF('Физическое развитие'!T5&lt;0.5,"не сформирован", "в стадии формирования")))</f>
        <v/>
      </c>
      <c r="DZ5" s="82" t="str">
        <f>IF('Физическое развитие'!U5="","",IF('Физическое развитие'!U5&gt;1.5,"сформирован",IF('Физическое развитие'!U5&lt;0.5,"не сформирован", "в стадии формирования")))</f>
        <v/>
      </c>
      <c r="EA5" s="82" t="str">
        <f>IF('Физическое развитие'!V5="","",IF('Физическое развитие'!V5&gt;1.5,"сформирован",IF('Физическое развитие'!V5&lt;0.5,"не сформирован", "в стадии формирования")))</f>
        <v/>
      </c>
      <c r="EB5" s="214" t="str">
        <f>IF('Социально-коммуникативное разви'!D6="","",IF('Социально-коммуникативное разви'!E6="","",IF('Социально-коммуникативное разви'!F6="","",IF('Социально-коммуникативное разви'!Q6="","",IF('Социально-коммуникативное разви'!R6="","",IF('Социально-коммуникативное разви'!S6="","",IF('Социально-коммуникативное разви'!T6="","",IF('Социально-коммуникативное разви'!Y6="","",IF('Социально-коммуникативное разви'!Z6="","",IF('Социально-коммуникативное разви'!AU6="","",IF('Социально-коммуникативное разви'!AZ6="","",IF('Социально-коммуникативное разви'!BA6="","",IF('Социально-коммуникативное разви'!BB6="","",IF('Познавательное развитие'!G6="","",IF('Познавательное развитие'!H6="","",IF('Познавательное развитие'!T6="","",IF('Познавательное развитие'!U6="","",IF('Познавательное развитие'!W6="","",IF('Познавательное развитие'!X6="","",IF('Познавательное развитие'!AB6="","",IF('Познавательное развитие'!AC6="","",IF('Познавательное развитие'!AD6="","",IF('Познавательное развитие'!AE6="","",IF('Познавательное развитие'!AF6="","",IF('Познавательное развитие'!AG6="","",IF('Познавательное развитие'!AI6="","",IF('Познавательное развитие'!AJ6="","",IF('Познавательное развитие'!AK6="","",IF('Познавательное развитие'!AL6="","",IF('Речевое развитие'!Q5="","",IF('Речевое развитие'!R5="","",IF('Речевое развитие'!S5="","",IF('Речевое развитие'!T5="","",IF('Речевое развитие'!U5="","",IF('Художественно-эстетическое разв'!S6="","",IF('Художественно-эстетическое разв'!T6="","",IF('Физическое развитие'!T5="","",IF('Физическое развитие'!U5="","",IF('Физическое развитие'!V5="","",('Социально-коммуникативное разви'!D6+'Социально-коммуникативное разви'!E6+'Социально-коммуникативное разви'!F6+'Социально-коммуникативное разви'!Q6+'Социально-коммуникативное разви'!R6+'Социально-коммуникативное разви'!S6+'Социально-коммуникативное разви'!T6+'Социально-коммуникативное разви'!Y6+'Социально-коммуникативное разви'!Z6+'Социально-коммуникативное разви'!AU6+'Социально-коммуникативное разви'!AZ6+'Социально-коммуникативное разви'!BA6+'Социально-коммуникативное разви'!BB6+'Познавательное развитие'!G6+'Познавательное развитие'!H6+'Познавательное развитие'!T6+'Познавательное развитие'!U6+'Познавательное развитие'!W6+'Познавательное развитие'!X6+'Познавательное развитие'!AB6+'Познавательное развитие'!AC6+'Познавательное развитие'!AD6+'Познавательное развитие'!AE6+'Познавательное развитие'!AF6+'Познавательное развитие'!AG6+'Познавательное развитие'!AI6+'Познавательное развитие'!AJ6+'Познавательное развитие'!AK6+'Познавательное развитие'!AL6+'Речевое развитие'!Q5+'Речевое развитие'!R5+'Речевое развитие'!S5+'Речевое развитие'!T5+'Речевое развитие'!U5+'Художественно-эстетическое разв'!S6+'Художественно-эстетическое разв'!T6+'Физическое развитие'!T5+'Физическое развитие'!U5+'Физическое развитие'!V5)/39)))))))))))))))))))))))))))))))))))))))</f>
        <v/>
      </c>
      <c r="EC5" s="82" t="str">
        <f t="shared" ref="EC5:EC38" si="6">IF(EB5="","",IF(EB5&gt;1.5,"сформирован",IF(EB5&lt;0.5,"не сформирован", "в стадии формирования")))</f>
        <v/>
      </c>
    </row>
    <row r="6" spans="1:133">
      <c r="A6" s="89">
        <f>список!A4</f>
        <v>3</v>
      </c>
      <c r="B6" s="82" t="str">
        <f>IF(список!B4="","",список!B4)</f>
        <v/>
      </c>
      <c r="C6" s="82">
        <f>IF(список!C4="","",список!C4)</f>
        <v>0</v>
      </c>
      <c r="D6" s="82" t="str">
        <f>IF('Социально-коммуникативное разви'!AA7="","",IF('Социально-коммуникативное разви'!AA7&gt;1.5,"сформирован",IF('Социально-коммуникативное разви'!AA7&lt;0.5,"не сформирован", "в стадии формирования")))</f>
        <v/>
      </c>
      <c r="E6" s="82" t="str">
        <f>IF('Социально-коммуникативное разви'!AB7="","",IF('Социально-коммуникативное разви'!AB7&gt;1.5,"сформирован",IF('Социально-коммуникативное разви'!AB7&lt;0.5,"не сформирован", "в стадии формирования")))</f>
        <v/>
      </c>
      <c r="F6" s="82" t="str">
        <f>IF('Социально-коммуникативное разви'!AC7="","",IF('Социально-коммуникативное разви'!AC7&gt;1.5,"сформирован",IF('Социально-коммуникативное разви'!AC7&lt;0.5,"не сформирован", "в стадии формирования")))</f>
        <v/>
      </c>
      <c r="G6" s="82" t="str">
        <f>IF('Социально-коммуникативное разви'!AD7="","",IF('Социально-коммуникативное разви'!AD7&gt;1.5,"сформирован",IF('Социально-коммуникативное разви'!AD7&lt;0.5,"не сформирован", "в стадии формирования")))</f>
        <v/>
      </c>
      <c r="H6" s="82" t="str">
        <f>IF('Социально-коммуникативное разви'!AE7="","",IF('Социально-коммуникативное разви'!AE7&gt;1.5,"сформирован",IF('Социально-коммуникативное разви'!AE7&lt;0.5,"не сформирован", "в стадии формирования")))</f>
        <v/>
      </c>
      <c r="I6" s="82" t="str">
        <f>IF('Социально-коммуникативное разви'!AF7="","",IF('Социально-коммуникативное разви'!AF7&gt;1.5,"сформирован",IF('Социально-коммуникативное разви'!AF7&lt;0.5,"не сформирован", "в стадии формирования")))</f>
        <v/>
      </c>
      <c r="J6" s="82" t="str">
        <f>IF('Познавательное развитие'!D7="","",IF('Познавательное развитие'!D7&gt;1.5,"сформирован",IF('Познавательное развитие'!D7&lt;0.5,"не сформирован", "в стадии формирования")))</f>
        <v/>
      </c>
      <c r="K6" s="82" t="str">
        <f>IF('Познавательное развитие'!E7="","",IF('Познавательное развитие'!E7&gt;1.5,"сформирован",IF('Познавательное развитие'!E7&lt;0.5,"не сформирован", "в стадии формирования")))</f>
        <v/>
      </c>
      <c r="L6" s="82" t="str">
        <f>IF('Познавательное развитие'!F7="","",IF('Познавательное развитие'!F7&gt;1.5,"сформирован",IF('Познавательное развитие'!F7&lt;0.5,"не сформирован", "в стадии формирования")))</f>
        <v/>
      </c>
      <c r="M6" s="82" t="str">
        <f>IF('Познавательное развитие'!G7="","",IF('Познавательное развитие'!G7&gt;1.5,"сформирован",IF('Познавательное развитие'!G7&lt;0.5,"не сформирован", "в стадии формирования")))</f>
        <v/>
      </c>
      <c r="N6" s="82" t="str">
        <f>IF('Познавательное развитие'!H7="","",IF('Познавательное развитие'!H7&gt;1.5,"сформирован",IF('Познавательное развитие'!H7&lt;0.5,"не сформирован", "в стадии формирования")))</f>
        <v/>
      </c>
      <c r="O6" s="82" t="str">
        <f>IF('Познавательное развитие'!I7="","",IF('Познавательное развитие'!I7&gt;1.5,"сформирован",IF('Познавательное развитие'!I7&lt;0.5,"не сформирован", "в стадии формирования")))</f>
        <v/>
      </c>
      <c r="P6" s="82" t="str">
        <f>IF('Познавательное развитие'!J7="","",IF('Познавательное развитие'!J7&gt;1.5,"сформирован",IF('Познавательное развитие'!J7&lt;0.5,"не сформирован", "в стадии формирования")))</f>
        <v/>
      </c>
      <c r="Q6" s="82" t="str">
        <f>IF('Познавательное развитие'!K7="","",IF('Познавательное развитие'!K7&gt;1.5,"сформирован",IF('Познавательное развитие'!K7&lt;0.5,"не сформирован", "в стадии формирования")))</f>
        <v/>
      </c>
      <c r="R6" s="82"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S6" s="82" t="str">
        <f>IF('Художественно-эстетическое разв'!E7="","",IF('Художественно-эстетическое разв'!E7&gt;1.5,"сформирован",IF('Художественно-эстетическое разв'!E7&lt;0.5,"не сформирован", "в стадии формирования")))</f>
        <v/>
      </c>
      <c r="T6" s="82" t="str">
        <f>IF('Художественно-эстетическое разв'!F7="","",IF('Художественно-эстетическое разв'!F7&gt;1.5,"сформирован",IF('Художественно-эстетическое разв'!F7&lt;0.5,"не сформирован", "в стадии формирования")))</f>
        <v/>
      </c>
      <c r="U6" s="82" t="str">
        <f>IF('Художественно-эстетическое разв'!G7="","",IF('Художественно-эстетическое разв'!G7&gt;1.5,"сформирован",IF('Художественно-эстетическое разв'!G7&lt;0.5,"не сформирован", "в стадии формирования")))</f>
        <v/>
      </c>
      <c r="V6" s="82" t="str">
        <f>IF('Художественно-эстетическое разв'!H7="","",IF('Художественно-эстетическое разв'!H7&gt;1.5,"сформирован",IF('Художественно-эстетическое разв'!H7&lt;0.5,"не сформирован", "в стадии формирования")))</f>
        <v/>
      </c>
      <c r="W6" s="82" t="str">
        <f>IF('Художественно-эстетическое разв'!I7="","",IF('Художественно-эстетическое разв'!I7&gt;1.5,"сформирован",IF('Художественно-эстетическое разв'!I7&lt;0.5,"не сформирован", "в стадии формирования")))</f>
        <v/>
      </c>
      <c r="X6" s="82" t="str">
        <f>IF('Художественно-эстетическое разв'!J7="","",IF('Художественно-эстетическое разв'!J7&gt;1.5,"сформирован",IF('Художественно-эстетическое разв'!J7&lt;0.5,"не сформирован", "в стадии формирования")))</f>
        <v/>
      </c>
      <c r="Y6" s="82" t="str">
        <f>IF('Физическое развитие'!W6="","",IF('Физическое развитие'!W6&gt;1.5,"сформирован",IF('Физическое развитие'!W6&lt;0.5,"не сформирован", "в стадии формирования")))</f>
        <v/>
      </c>
      <c r="Z6" s="214" t="str">
        <f>IF('Социально-коммуникативное разви'!AA7="","",IF('Социально-коммуникативное разви'!AF7="","",IF('Социально-коммуникативное разви'!AG7="","",IF('Социально-коммуникативное разви'!AH7="","",IF('Социально-коммуникативное разви'!AJ7="","",IF('Социально-коммуникативное разви'!AK7="","",IF('Познавательное развитие'!D7="","",IF('Познавательное развитие'!I7="","",IF('Познавательное развитие'!M7="","",IF('Познавательное развитие'!N7="","",IF('Познавательное развитие'!O7="","",IF('Познавательное развитие'!P7="","",IF('Познавательное развитие'!Q7="","",IF('Познавательное развитие'!Y7="","",IF('Художественно-эстетическое разв'!D7="","",IF('Художественно-эстетическое разв'!G7="","",IF('Художественно-эстетическое разв'!H7="","",IF('Художественно-эстетическое разв'!I7="","",IF('Физическое развитие'!W6="","",IF('Художественно-эстетическое разв'!L7="","",IF('Художественно-эстетическое разв'!M7="","",IF('Художественно-эстетическое разв'!U7="","",('Социально-коммуникативное разви'!AA7+'Социально-коммуникативное разви'!AF7+'Социально-коммуникативное разви'!AG7+'Социально-коммуникативное разви'!AH7+'Социально-коммуникативное разви'!AJ7+'Социально-коммуникативное разви'!AK7+'Познавательное развитие'!D7+'Познавательное развитие'!I7+'Познавательное развитие'!M7+'Познавательное развитие'!N7+'Познавательное развитие'!O7+'Познавательное развитие'!P7+'Познавательное развитие'!Q7+'Познавательное развитие'!Y7+'Художественно-эстетическое разв'!D7+'Художественно-эстетическое разв'!G7+'Художественно-эстетическое разв'!H7+'Художественно-эстетическое разв'!I7+'Художественно-эстетическое разв'!L7+'Художественно-эстетическое разв'!M7+'Художественно-эстетическое разв'!U7+'Физическое развитие'!W6)/22))))))))))))))))))))))</f>
        <v/>
      </c>
      <c r="AA6" s="82" t="str">
        <f t="shared" si="0"/>
        <v/>
      </c>
      <c r="AB6" s="82"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AC6" s="82"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AD6" s="82"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AE6" s="82"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AF6" s="82"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AG6" s="82"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AH6" s="82"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AI6" s="82" t="str">
        <f>IF('Познавательное развитие'!V7="","",IF('Познавательное развитие'!V7&gt;1.5,"сформирован",IF('Познавательное развитие'!V7&lt;0.5,"не сформирован", "в стадии формирования")))</f>
        <v/>
      </c>
      <c r="AJ6" s="82" t="str">
        <f>IF('Художественно-эстетическое разв'!Z7="","",IF('Художественно-эстетическое разв'!Z7&gt;1.5,"сформирован",IF('Художественно-эстетическое разв'!Z7&lt;0.5,"не сформирован", "в стадии формирования")))</f>
        <v/>
      </c>
      <c r="AK6" s="82" t="str">
        <f>IF('Художественно-эстетическое разв'!AA7="","",IF('Художественно-эстетическое разв'!AA7&gt;1.5,"сформирован",IF('Художественно-эстетическое разв'!AA7&lt;0.5,"не сформирован", "в стадии формирования")))</f>
        <v/>
      </c>
      <c r="AL6" s="214" t="str">
        <f>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разви'!X7="","",IF('Познавательное развитие'!V7="","",IF('Художественно-эстетическое разв'!Z7="","",IF('Художественно-эстетическое разв'!AE7="","",('Социально-коммуникативное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разви'!X7+'Познавательное развитие'!V7+'Художественно-эстетическое разв'!Z7+'Художественно-эстетическое разв'!AE7)/10))))))))))</f>
        <v/>
      </c>
      <c r="AM6" s="82" t="str">
        <f t="shared" si="1"/>
        <v/>
      </c>
      <c r="AN6" s="82"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AO6" s="82" t="str">
        <f>IF('Социально-коммуникативное разви'!V7="","",IF('Социально-коммуникативное разви'!V7&gt;1.5,"сформирован",IF('Социально-коммуникативное разви'!V7&lt;0.5,"не сформирован", "в стадии формирования")))</f>
        <v/>
      </c>
      <c r="AP6" s="82" t="str">
        <f>IF('Социально-коммуникативное разви'!W7="","",IF('Социально-коммуникативное разви'!W7&gt;1.5,"сформирован",IF('Социально-коммуникативное разви'!W7&lt;0.5,"не сформирован", "в стадии формирования")))</f>
        <v/>
      </c>
      <c r="AQ6" s="82" t="str">
        <f>IF('Художественно-эстетическое разв'!Y7="","",IF('Художественно-эстетическое разв'!Y7&gt;1.5,"сформирован",IF('Художественно-эстетическое разв'!Y7&lt;0.5,"не сформирован", "в стадии формирования")))</f>
        <v/>
      </c>
      <c r="AR6" s="82" t="str">
        <f>IF('Художественно-эстетическое разв'!Z7="","",IF('Художественно-эстетическое разв'!Z7&gt;1.5,"сформирован",IF('Художественно-эстетическое разв'!Z7&lt;0.5,"не сформирован", "в стадии формирования")))</f>
        <v/>
      </c>
      <c r="AS6" s="214" t="str">
        <f>IF('Социально-коммуникативное разви'!U7="","",IF('Социально-коммуникативное разви'!V7="","",IF('Социально-коммуникативное разви'!W7="","",IF('Художественно-эстетическое разв'!AC7="","",IF('Художественно-эстетическое разв'!AD7="","",('Социально-коммуникативное разви'!U7+'Социально-коммуникативное разви'!V7+'Социально-коммуникативное разви'!W7+'Художественно-эстетическое разв'!AC7+'Художественно-эстетическое разв'!AD7)/5)))))</f>
        <v/>
      </c>
      <c r="AT6" s="82" t="str">
        <f t="shared" si="2"/>
        <v/>
      </c>
      <c r="AU6" s="82" t="str">
        <f>IF('Речевое развитие'!D6="","",IF('Речевое развитие'!D6&gt;1.5,"сформирован",IF('Речевое развитие'!D6&lt;0.5,"не сформирован", "в стадии формирования")))</f>
        <v/>
      </c>
      <c r="AV6" s="82" t="str">
        <f>IF('Речевое развитие'!E6="","",IF('Речевое развитие'!E6&gt;1.5,"сформирован",IF('Речевое развитие'!E6&lt;0.5,"не сформирован", "в стадии формирования")))</f>
        <v/>
      </c>
      <c r="AW6" s="82" t="str">
        <f>IF('Речевое развитие'!F6="","",IF('Речевое развитие'!F6&gt;1.5,"сформирован",IF('Речевое развитие'!F6&lt;0.5,"не сформирован", "в стадии формирования")))</f>
        <v/>
      </c>
      <c r="AX6" s="82" t="str">
        <f>IF('Речевое развитие'!G6="","",IF('Речевое развитие'!G6&gt;1.5,"сформирован",IF('Речевое развитие'!G6&lt;0.5,"не сформирован", "в стадии формирования")))</f>
        <v/>
      </c>
      <c r="AY6" s="82" t="str">
        <f>IF('Речевое развитие'!H6="","",IF('Речевое развитие'!H6&gt;1.5,"сформирован",IF('Речевое развитие'!H6&lt;0.5,"не сформирован", "в стадии формирования")))</f>
        <v/>
      </c>
      <c r="AZ6" s="82" t="str">
        <f>IF('Речевое развитие'!I6="","",IF('Речевое развитие'!I6&gt;1.5,"сформирован",IF('Речевое развитие'!I6&lt;0.5,"не сформирован", "в стадии формирования")))</f>
        <v/>
      </c>
      <c r="BA6" s="82" t="str">
        <f>IF('Речевое развитие'!J6="","",IF('Речевое развитие'!J6&gt;1.5,"сформирован",IF('Речевое развитие'!J6&lt;0.5,"не сформирован", "в стадии формирования")))</f>
        <v/>
      </c>
      <c r="BB6" s="82" t="str">
        <f>IF('Речевое развитие'!K6="","",IF('Речевое развитие'!K6&gt;1.5,"сформирован",IF('Речевое развитие'!K6&lt;0.5,"не сформирован", "в стадии формирования")))</f>
        <v/>
      </c>
      <c r="BC6" s="82" t="str">
        <f>IF('Речевое развитие'!L6="","",IF('Речевое развитие'!L6&gt;1.5,"сформирован",IF('Речевое развитие'!L6&lt;0.5,"не сформирован", "в стадии формирования")))</f>
        <v/>
      </c>
      <c r="BD6" s="82" t="str">
        <f>IF('Речевое развитие'!M6="","",IF('Речевое развитие'!M6&gt;1.5,"сформирован",IF('Речевое развитие'!M6&lt;0.5,"не сформирован", "в стадии формирования")))</f>
        <v/>
      </c>
      <c r="BE6" s="82" t="str">
        <f>IF('Речевое развитие'!N6="","",IF('Речевое развитие'!N6&gt;1.5,"сформирован",IF('Речевое развитие'!N6&lt;0.5,"не сформирован", "в стадии формирования")))</f>
        <v/>
      </c>
      <c r="BF6" s="214" t="str">
        <f>IF('Речевое развитие'!D6="","",IF('Речевое развитие'!E6="","",IF('Речевое развитие'!F6="","",IF('Речевое развитие'!G6="","",IF('Речевое развитие'!H6="","",IF('Речевое развитие'!I6="","",IF('Речевое развитие'!J6="","",IF('Речевое развитие'!K6="","",IF('Речевое развитие'!L6="","",IF('Речевое развитие'!M6="","",IF('Речевое развитие'!N6="","",('Речевое развитие'!D6+'Речевое развитие'!E6+'Речевое развитие'!F6+'Речевое развитие'!G6+'Речевое развитие'!H6+'Речевое развитие'!I6+'Речевое развитие'!J6+'Речевое развитие'!K6+'Речевое развитие'!L6+'Речевое развитие'!M6+'Речевое развитие'!N6)/11)))))))))))</f>
        <v/>
      </c>
      <c r="BG6" s="82" t="str">
        <f t="shared" si="3"/>
        <v/>
      </c>
      <c r="BH6" s="82" t="str">
        <f>IF('Художественно-эстетическое разв'!Y7="","",IF('Художественно-эстетическое разв'!Y7&gt;1.5,"сформирован",IF('Художественно-эстетическое разв'!Y7&lt;0.5,"не сформирован", "в стадии формирования")))</f>
        <v/>
      </c>
      <c r="BI6" s="82" t="str">
        <f>IF('Физическое развитие'!D6="","",IF('Физическое развитие'!D6&gt;1.5,"сформирован",IF('Физическое развитие'!D6&lt;0.5,"не сформирован", "в стадии формирования")))</f>
        <v/>
      </c>
      <c r="BJ6" s="82" t="str">
        <f>IF('Физическое развитие'!E6="","",IF('Физическое развитие'!E6&gt;1.5,"сформирован",IF('Физическое развитие'!E6&lt;0.5,"не сформирован", "в стадии формирования")))</f>
        <v/>
      </c>
      <c r="BK6" s="82" t="str">
        <f>IF('Физическое развитие'!F6="","",IF('Физическое развитие'!F6&gt;1.5,"сформирован",IF('Физическое развитие'!F6&lt;0.5,"не сформирован", "в стадии формирования")))</f>
        <v/>
      </c>
      <c r="BL6" s="82" t="str">
        <f>IF('Физическое развитие'!G6="","",IF('Физическое развитие'!G6&gt;1.5,"сформирован",IF('Физическое развитие'!G6&lt;0.5,"не сформирован", "в стадии формирования")))</f>
        <v/>
      </c>
      <c r="BM6" s="82" t="str">
        <f>IF('Физическое развитие'!H6="","",IF('Физическое развитие'!H6&gt;1.5,"сформирован",IF('Физическое развитие'!H6&lt;0.5,"не сформирован", "в стадии формирования")))</f>
        <v/>
      </c>
      <c r="BN6" s="82" t="str">
        <f>IF('Физическое развитие'!I6="","",IF('Физическое развитие'!I6&gt;1.5,"сформирован",IF('Физическое развитие'!I6&lt;0.5,"не сформирован", "в стадии формирования")))</f>
        <v/>
      </c>
      <c r="BO6" s="82" t="str">
        <f>IF('Физическое развитие'!J6="","",IF('Физическое развитие'!J6&gt;1.5,"сформирован",IF('Физическое развитие'!J6&lt;0.5,"не сформирован", "в стадии формирования")))</f>
        <v/>
      </c>
      <c r="BP6" s="82" t="str">
        <f>IF('Физическое развитие'!K6="","",IF('Физическое развитие'!K6&gt;1.5,"сформирован",IF('Физическое развитие'!K6&lt;0.5,"не сформирован", "в стадии формирования")))</f>
        <v/>
      </c>
      <c r="BQ6" s="82" t="str">
        <f>IF('Физическое развитие'!L6="","",IF('Физическое развитие'!L6&gt;1.5,"сформирован",IF('Физическое развитие'!L6&lt;0.5,"не сформирован", "в стадии формирования")))</f>
        <v/>
      </c>
      <c r="BR6" s="82" t="str">
        <f>IF('Физическое развитие'!M6="","",IF('Физическое развитие'!M6&gt;1.5,"сформирован",IF('Физическое развитие'!M6&lt;0.5,"не сформирован", "в стадии формирования")))</f>
        <v/>
      </c>
      <c r="BS6" s="82" t="str">
        <f>IF('Физическое развитие'!N6="","",IF('Физическое развитие'!N6&gt;1.5,"сформирован",IF('Физическое развитие'!N6&lt;0.5,"не сформирован", "в стадии формирования")))</f>
        <v/>
      </c>
      <c r="BT6" s="82" t="str">
        <f>IF('Физическое развитие'!O6="","",IF('Физическое развитие'!O6&gt;1.5,"сформирован",IF('Физическое развитие'!O6&lt;0.5,"не сформирован", "в стадии формирования")))</f>
        <v/>
      </c>
      <c r="BU6" s="82" t="str">
        <f>IF('Физическое развитие'!P6="","",IF('Физическое развитие'!P6&gt;1.5,"сформирован",IF('Физическое развитие'!P6&lt;0.5,"не сформирован", "в стадии формирования")))</f>
        <v/>
      </c>
      <c r="BV6" s="214" t="str">
        <f>IF('Художественно-эстетическое разв'!Y7="","",IF('Физическое развитие'!D6="","",IF('Физическое развитие'!E6="","",IF('Физическое развитие'!F6="","",IF('Физическое развитие'!H6="","",IF('Физическое развитие'!I6="","",IF('Физическое развитие'!J6="","",IF('Физическое развитие'!L6="","",IF('Физическое развитие'!M6="","",IF('Физическое развитие'!G6="","",IF('Физическое развитие'!N6="","",IF('Физическое развитие'!O6="","",IF('Физическое развитие'!P6="","",IF('Физическое развитие'!Q6="","",('Художественно-эстетическое разв'!Y7+'Физическое развитие'!D6+'Физическое развитие'!E6+'Физическое развитие'!F6+'Физическое развитие'!H6+'Физическое развитие'!I6+'Физическое развитие'!J6+'Физическое развитие'!L6+'Физическое развитие'!M6+'Физическое развитие'!G6+'Физическое развитие'!N6+'Физическое развитие'!O6+'Физическое развитие'!P6+'Физическое развитие'!Q6)/14))))))))))))))</f>
        <v/>
      </c>
      <c r="BW6" s="82" t="str">
        <f t="shared" si="4"/>
        <v/>
      </c>
      <c r="BX6" s="82"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BY6" s="82" t="str">
        <f>IF('Социально-коммуникативное разви'!N7="","",IF('Социально-коммуникативное разви'!N7&gt;1.5,"сформирован",IF('Социально-коммуникативное разви'!N7&lt;0.5,"не сформирован", "в стадии формирования")))</f>
        <v/>
      </c>
      <c r="BZ6" s="82" t="str">
        <f>IF('Социально-коммуникативное разви'!O7="","",IF('Социально-коммуникативное разви'!O7&gt;1.5,"сформирован",IF('Социально-коммуникативное разви'!O7&lt;0.5,"не сформирован", "в стадии формирования")))</f>
        <v/>
      </c>
      <c r="CA6" s="82" t="str">
        <f>IF('Социально-коммуникативное разви'!P7="","",IF('Социально-коммуникативное разви'!P7&gt;1.5,"сформирован",IF('Социально-коммуникативное разви'!P7&lt;0.5,"не сформирован", "в стадии формирования")))</f>
        <v/>
      </c>
      <c r="CB6" s="82"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CC6" s="82" t="str">
        <f>IF('Социально-коммуникативное разви'!R7="","",IF('Социально-коммуникативное разви'!R7&gt;1.5,"сформирован",IF('Социально-коммуникативное разви'!R7&lt;0.5,"не сформирован", "в стадии формирования")))</f>
        <v/>
      </c>
      <c r="CD6" s="82"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CE6" s="82"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CF6" s="82"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CG6" s="82" t="str">
        <f>IF('Социально-коммуникативное разви'!V7="","",IF('Социально-коммуникативное разви'!V7&gt;1.5,"сформирован",IF('Социально-коммуникативное разви'!V7&lt;0.5,"не сформирован", "в стадии формирования")))</f>
        <v/>
      </c>
      <c r="CH6" s="82" t="str">
        <f>IF('Социально-коммуникативное разви'!W7="","",IF('Социально-коммуникативное разви'!W7&gt;1.5,"сформирован",IF('Социально-коммуникативное разви'!W7&lt;0.5,"не сформирован", "в стадии формирования")))</f>
        <v/>
      </c>
      <c r="CI6" s="82" t="str">
        <f>IF('Социально-коммуникативное разви'!X7="","",IF('Социально-коммуникативное разви'!X7&gt;1.5,"сформирован",IF('Социально-коммуникативное разви'!X7&lt;0.5,"не сформирован", "в стадии формирования")))</f>
        <v/>
      </c>
      <c r="CJ6" s="82" t="str">
        <f>IF('Социально-коммуникативное разви'!Y7="","",IF('Социально-коммуникативное разви'!Y7&gt;1.5,"сформирован",IF('Социально-коммуникативное разви'!Y7&lt;0.5,"не сформирован", "в стадии формирования")))</f>
        <v/>
      </c>
      <c r="CK6" s="82" t="str">
        <f>IF('Социально-коммуникативное разви'!Z7="","",IF('Социально-коммуникативное разви'!Z7&gt;1.5,"сформирован",IF('Социально-коммуникативное разви'!Z7&lt;0.5,"не сформирован", "в стадии формирования")))</f>
        <v/>
      </c>
      <c r="CL6" s="82" t="str">
        <f>IF('Физическое развитие'!K6="","",IF('Физическое развитие'!K6&gt;1.5,"сформирован",IF('Физическое развитие'!K6&lt;0.5,"не сформирован", "в стадии формирования")))</f>
        <v/>
      </c>
      <c r="CM6" s="214" t="str">
        <f>IF('Социально-коммуникативное разви'!M7="","",IF('Социально-коммуникативное разви'!N7="","",IF('Социально-коммуникативное разви'!AI7="","",IF('Социально-коммуникативное разви'!AN7="","",IF('Социально-коммуникативное разви'!AO7="","",IF('Социально-коммуникативное разви'!AP7="","",IF('Социально-коммуникативное разви'!AQ7="","",IF('Социально-коммуникативное разви'!AR7="","",IF('Социально-коммуникативное разви'!AS7="","",IF('Социально-коммуникативное разви'!AT7="","",IF('Социально-коммуникативное разви'!AV7="","",IF('Социально-коммуникативное разви'!AW7="","",IF('Социально-коммуникативное разви'!AX7="","",IF('Социально-коммуникативное разви'!AY7="","",IF('Физическое развитие'!K6="","",('Социально-коммуникативное разви'!M7+'Социально-коммуникативное разви'!N7+'Социально-коммуникативное разви'!AI7+'Социально-коммуникативное разви'!AN7+'Социально-коммуникативное разви'!AO7+'Социально-коммуникативное разви'!AP7+'Социально-коммуникативное разви'!AQ7+'Социально-коммуникативное разви'!AR7+'Социально-коммуникативное разви'!AS7+'Социально-коммуникативное разви'!AT7+'Социально-коммуникативное разви'!AV7+'Социально-коммуникативное разви'!AW7+'Социально-коммуникативное разви'!AX7+'Социально-коммуникативное разви'!AY7+'Физическое развитие'!K6)/15)))))))))))))))</f>
        <v/>
      </c>
      <c r="CN6" s="82" t="str">
        <f t="shared" si="5"/>
        <v/>
      </c>
      <c r="CO6" s="82" t="str">
        <f>IF('Социально-коммуникативное разви'!D7="","",IF('Социально-коммуникативное разви'!D7&gt;1.5,"сформирован",IF('Социально-коммуникативное разви'!D7&lt;0.5,"не сформирован", "в стадии формирования")))</f>
        <v/>
      </c>
      <c r="CP6" s="82"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CQ6" s="82"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CR6" s="82"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CS6" s="82" t="str">
        <f>IF('Социально-коммуникативное разви'!R7="","",IF('Социально-коммуникативное разви'!R7&gt;1.5,"сформирован",IF('Социально-коммуникативное разви'!R7&lt;0.5,"не сформирован", "в стадии формирования")))</f>
        <v/>
      </c>
      <c r="CT6" s="82"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CU6" s="82"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CV6" s="82" t="str">
        <f>IF('Социально-коммуникативное разви'!Y7="","",IF('Социально-коммуникативное разви'!Y7&gt;1.5,"сформирован",IF('Социально-коммуникативное разви'!Y7&lt;0.5,"не сформирован", "в стадии формирования")))</f>
        <v/>
      </c>
      <c r="CW6" s="82" t="str">
        <f>IF('Социально-коммуникативное разви'!Z7="","",IF('Социально-коммуникативное разви'!Z7&gt;1.5,"сформирован",IF('Социально-коммуникативное разви'!Z7&lt;0.5,"не сформирован", "в стадии формирования")))</f>
        <v/>
      </c>
      <c r="CX6" s="82" t="str">
        <f>IF('Социально-коммуникативное разви'!AU7="","",IF('Социально-коммуникативное разви'!AU7&gt;1.5,"сформирован",IF('Социально-коммуникативное разви'!AU7&lt;0.5,"не сформирован", "в стадии формирования")))</f>
        <v/>
      </c>
      <c r="CY6" s="82" t="str">
        <f>IF('Социально-коммуникативное разви'!AZ7="","",IF('Социально-коммуникативное разви'!AZ7&gt;1.5,"сформирован",IF('Социально-коммуникативное разви'!AZ7&lt;0.5,"не сформирован", "в стадии формирования")))</f>
        <v/>
      </c>
      <c r="CZ6" s="82" t="str">
        <f>IF('Социально-коммуникативное разви'!BA7="","",IF('Социально-коммуникативное разви'!BA7&gt;1.5,"сформирован",IF('Социально-коммуникативное разви'!BA7&lt;0.5,"не сформирован", "в стадии формирования")))</f>
        <v/>
      </c>
      <c r="DA6" s="82" t="str">
        <f>IF('Социально-коммуникативное разви'!BB7="","",IF('Социально-коммуникативное разви'!BB7&gt;1.5,"сформирован",IF('Социально-коммуникативное разви'!BB7&lt;0.5,"не сформирован", "в стадии формирования")))</f>
        <v/>
      </c>
      <c r="DB6" s="82" t="str">
        <f>IF('Познавательное развитие'!G7="","",IF('Познавательное развитие'!G7&gt;1.5,"сформирован",IF('Познавательное развитие'!G7&lt;0.5,"не сформирован", "в стадии формирования")))</f>
        <v/>
      </c>
      <c r="DC6" s="82" t="str">
        <f>IF('Познавательное развитие'!H7="","",IF('Познавательное развитие'!H7&gt;1.5,"сформирован",IF('Познавательное развитие'!H7&lt;0.5,"не сформирован", "в стадии формирования")))</f>
        <v/>
      </c>
      <c r="DD6" s="82" t="str">
        <f>IF('Познавательное развитие'!T7="","",IF('Познавательное развитие'!T7&gt;1.5,"сформирован",IF('Познавательное развитие'!T7&lt;0.5,"не сформирован", "в стадии формирования")))</f>
        <v/>
      </c>
      <c r="DE6" s="82" t="str">
        <f>IF('Познавательное развитие'!U7="","",IF('Познавательное развитие'!U7&gt;1.5,"сформирован",IF('Познавательное развитие'!U7&lt;0.5,"не сформирован", "в стадии формирования")))</f>
        <v/>
      </c>
      <c r="DF6" s="82" t="str">
        <f>IF('Познавательное развитие'!W7="","",IF('Познавательное развитие'!W7&gt;1.5,"сформирован",IF('Познавательное развитие'!W7&lt;0.5,"не сформирован", "в стадии формирования")))</f>
        <v/>
      </c>
      <c r="DG6" s="82" t="str">
        <f>IF('Познавательное развитие'!X7="","",IF('Познавательное развитие'!X7&gt;1.5,"сформирован",IF('Познавательное развитие'!X7&lt;0.5,"не сформирован", "в стадии формирования")))</f>
        <v/>
      </c>
      <c r="DH6" s="82" t="str">
        <f>IF('Познавательное развитие'!AB7="","",IF('Познавательное развитие'!AB7&gt;1.5,"сформирован",IF('Познавательное развитие'!AB7&lt;0.5,"не сформирован", "в стадии формирования")))</f>
        <v/>
      </c>
      <c r="DI6" s="82" t="str">
        <f>IF('Познавательное развитие'!AC7="","",IF('Познавательное развитие'!AC7&gt;1.5,"сформирован",IF('Познавательное развитие'!AC7&lt;0.5,"не сформирован", "в стадии формирования")))</f>
        <v/>
      </c>
      <c r="DJ6" s="82" t="str">
        <f>IF('Познавательное развитие'!AD7="","",IF('Познавательное развитие'!AD7&gt;1.5,"сформирован",IF('Познавательное развитие'!AD7&lt;0.5,"не сформирован", "в стадии формирования")))</f>
        <v/>
      </c>
      <c r="DK6" s="82" t="str">
        <f>IF('Познавательное развитие'!AE7="","",IF('Познавательное развитие'!AE7&gt;1.5,"сформирован",IF('Познавательное развитие'!AE7&lt;0.5,"не сформирован", "в стадии формирования")))</f>
        <v/>
      </c>
      <c r="DL6" s="82" t="str">
        <f>IF('Познавательное развитие'!AF7="","",IF('Познавательное развитие'!AF7&gt;1.5,"сформирован",IF('Познавательное развитие'!AF7&lt;0.5,"не сформирован", "в стадии формирования")))</f>
        <v/>
      </c>
      <c r="DM6" s="82" t="str">
        <f>IF('Познавательное развитие'!AG7="","",IF('Познавательное развитие'!AG7&gt;1.5,"сформирован",IF('Познавательное развитие'!AG7&lt;0.5,"не сформирован", "в стадии формирования")))</f>
        <v/>
      </c>
      <c r="DN6" s="82" t="str">
        <f>IF('Познавательное развитие'!AI7="","",IF('Познавательное развитие'!AI7&gt;1.5,"сформирован",IF('Познавательное развитие'!AI7&lt;0.5,"не сформирован", "в стадии формирования")))</f>
        <v/>
      </c>
      <c r="DO6" s="82" t="str">
        <f>IF('Познавательное развитие'!AJ7="","",IF('Познавательное развитие'!AJ7&gt;1.5,"сформирован",IF('Познавательное развитие'!AJ7&lt;0.5,"не сформирован", "в стадии формирования")))</f>
        <v/>
      </c>
      <c r="DP6" s="82" t="str">
        <f>IF('Познавательное развитие'!AK7="","",IF('Познавательное развитие'!AK7&gt;1.5,"сформирован",IF('Познавательное развитие'!AK7&lt;0.5,"не сформирован", "в стадии формирования")))</f>
        <v/>
      </c>
      <c r="DQ6" s="82" t="str">
        <f>IF('Познавательное развитие'!AL7="","",IF('Познавательное развитие'!AL7&gt;1.5,"сформирован",IF('Познавательное развитие'!AL7&lt;0.5,"не сформирован", "в стадии формирования")))</f>
        <v/>
      </c>
      <c r="DR6" s="82" t="str">
        <f>IF('Речевое развитие'!Q6="","",IF('Речевое развитие'!Q6&gt;1.5,"сформирован",IF('Речевое развитие'!Q6&lt;0.5,"не сформирован", "в стадии формирования")))</f>
        <v/>
      </c>
      <c r="DS6" s="82" t="str">
        <f>IF('Речевое развитие'!R6="","",IF('Речевое развитие'!R6&gt;1.5,"сформирован",IF('Речевое развитие'!R6&lt;0.5,"не сформирован", "в стадии формирования")))</f>
        <v/>
      </c>
      <c r="DT6" s="82" t="str">
        <f>IF('Речевое развитие'!S6="","",IF('Речевое развитие'!S6&gt;1.5,"сформирован",IF('Речевое развитие'!S6&lt;0.5,"не сформирован", "в стадии формирования")))</f>
        <v/>
      </c>
      <c r="DU6" s="82" t="str">
        <f>IF('Речевое развитие'!T6="","",IF('Речевое развитие'!T6&gt;1.5,"сформирован",IF('Речевое развитие'!T6&lt;0.5,"не сформирован", "в стадии формирования")))</f>
        <v/>
      </c>
      <c r="DV6" s="82" t="str">
        <f>IF('Речевое развитие'!U6="","",IF('Речевое развитие'!U6&gt;1.5,"сформирован",IF('Речевое развитие'!U6&lt;0.5,"не сформирован", "в стадии формирования")))</f>
        <v/>
      </c>
      <c r="DW6" s="82" t="str">
        <f>IF('Художественно-эстетическое разв'!S7="","",IF('Художественно-эстетическое разв'!S7&gt;1.5,"сформирован",IF('Художественно-эстетическое разв'!S7&lt;0.5,"не сформирован", "в стадии формирования")))</f>
        <v/>
      </c>
      <c r="DX6" s="82" t="str">
        <f>IF('Художественно-эстетическое разв'!T7="","",IF('Художественно-эстетическое разв'!T7&gt;1.5,"сформирован",IF('Художественно-эстетическое разв'!T7&lt;0.5,"не сформирован", "в стадии формирования")))</f>
        <v/>
      </c>
      <c r="DY6" s="82" t="str">
        <f>IF('Физическое развитие'!T6="","",IF('Физическое развитие'!T6&gt;1.5,"сформирован",IF('Физическое развитие'!T6&lt;0.5,"не сформирован", "в стадии формирования")))</f>
        <v/>
      </c>
      <c r="DZ6" s="82" t="str">
        <f>IF('Физическое развитие'!U6="","",IF('Физическое развитие'!U6&gt;1.5,"сформирован",IF('Физическое развитие'!U6&lt;0.5,"не сформирован", "в стадии формирования")))</f>
        <v/>
      </c>
      <c r="EA6" s="82" t="str">
        <f>IF('Физическое развитие'!V6="","",IF('Физическое развитие'!V6&gt;1.5,"сформирован",IF('Физическое развитие'!V6&lt;0.5,"не сформирован", "в стадии формирования")))</f>
        <v/>
      </c>
      <c r="EB6" s="214" t="str">
        <f>IF('Социально-коммуникативное разви'!D7="","",IF('Социально-коммуникативное разви'!E7="","",IF('Социально-коммуникативное разви'!F7="","",IF('Социально-коммуникативное разви'!Q7="","",IF('Социально-коммуникативное разви'!R7="","",IF('Социально-коммуникативное разви'!S7="","",IF('Социально-коммуникативное разви'!T7="","",IF('Социально-коммуникативное разви'!Y7="","",IF('Социально-коммуникативное разви'!Z7="","",IF('Социально-коммуникативное разви'!AU7="","",IF('Социально-коммуникативное разви'!AZ7="","",IF('Социально-коммуникативное разви'!BA7="","",IF('Социально-коммуникативное разви'!BB7="","",IF('Познавательное развитие'!G7="","",IF('Познавательное развитие'!H7="","",IF('Познавательное развитие'!T7="","",IF('Познавательное развитие'!U7="","",IF('Познавательное развитие'!W7="","",IF('Познавательное развитие'!X7="","",IF('Познавательное развитие'!AB7="","",IF('Познавательное развитие'!AC7="","",IF('Познавательное развитие'!AD7="","",IF('Познавательное развитие'!AE7="","",IF('Познавательное развитие'!AF7="","",IF('Познавательное развитие'!AG7="","",IF('Познавательное развитие'!AI7="","",IF('Познавательное развитие'!AJ7="","",IF('Познавательное развитие'!AK7="","",IF('Познавательное развитие'!AL7="","",IF('Речевое развитие'!Q6="","",IF('Речевое развитие'!R6="","",IF('Речевое развитие'!S6="","",IF('Речевое развитие'!T6="","",IF('Речевое развитие'!U6="","",IF('Художественно-эстетическое разв'!S7="","",IF('Художественно-эстетическое разв'!T7="","",IF('Физическое развитие'!T6="","",IF('Физическое развитие'!U6="","",IF('Физическое развитие'!V6="","",('Социально-коммуникативное разви'!D7+'Социально-коммуникативное разви'!E7+'Социально-коммуникативное разви'!F7+'Социально-коммуникативное разви'!Q7+'Социально-коммуникативное разви'!R7+'Социально-коммуникативное разви'!S7+'Социально-коммуникативное разви'!T7+'Социально-коммуникативное разви'!Y7+'Социально-коммуникативное разви'!Z7+'Социально-коммуникативное разви'!AU7+'Социально-коммуникативное разви'!AZ7+'Социально-коммуникативное разви'!BA7+'Социально-коммуникативное разви'!BB7+'Познавательное развитие'!G7+'Познавательное развитие'!H7+'Познавательное развитие'!T7+'Познавательное развитие'!U7+'Познавательное развитие'!W7+'Познавательное развитие'!X7+'Познавательное развитие'!AB7+'Познавательное развитие'!AC7+'Познавательное развитие'!AD7+'Познавательное развитие'!AE7+'Познавательное развитие'!AF7+'Познавательное развитие'!AG7+'Познавательное развитие'!AI7+'Познавательное развитие'!AJ7+'Познавательное развитие'!AK7+'Познавательное развитие'!AL7+'Речевое развитие'!Q6+'Речевое развитие'!R6+'Речевое развитие'!S6+'Речевое развитие'!T6+'Речевое развитие'!U6+'Художественно-эстетическое разв'!S7+'Художественно-эстетическое разв'!T7+'Физическое развитие'!T6+'Физическое развитие'!U6+'Физическое развитие'!V6)/39)))))))))))))))))))))))))))))))))))))))</f>
        <v/>
      </c>
      <c r="EC6" s="82" t="str">
        <f t="shared" si="6"/>
        <v/>
      </c>
    </row>
    <row r="7" spans="1:133">
      <c r="A7" s="89">
        <f>список!A5</f>
        <v>4</v>
      </c>
      <c r="B7" s="82" t="str">
        <f>IF(список!B5="","",список!B5)</f>
        <v/>
      </c>
      <c r="C7" s="82">
        <f>IF(список!C5="","",список!C5)</f>
        <v>0</v>
      </c>
      <c r="D7" s="82" t="str">
        <f>IF('Социально-коммуникативное разви'!AA8="","",IF('Социально-коммуникативное разви'!AA8&gt;1.5,"сформирован",IF('Социально-коммуникативное разви'!AA8&lt;0.5,"не сформирован", "в стадии формирования")))</f>
        <v/>
      </c>
      <c r="E7" s="82" t="str">
        <f>IF('Социально-коммуникативное разви'!AB8="","",IF('Социально-коммуникативное разви'!AB8&gt;1.5,"сформирован",IF('Социально-коммуникативное разви'!AB8&lt;0.5,"не сформирован", "в стадии формирования")))</f>
        <v/>
      </c>
      <c r="F7" s="82" t="str">
        <f>IF('Социально-коммуникативное разви'!AC8="","",IF('Социально-коммуникативное разви'!AC8&gt;1.5,"сформирован",IF('Социально-коммуникативное разви'!AC8&lt;0.5,"не сформирован", "в стадии формирования")))</f>
        <v/>
      </c>
      <c r="G7" s="82" t="str">
        <f>IF('Социально-коммуникативное разви'!AD8="","",IF('Социально-коммуникативное разви'!AD8&gt;1.5,"сформирован",IF('Социально-коммуникативное разви'!AD8&lt;0.5,"не сформирован", "в стадии формирования")))</f>
        <v/>
      </c>
      <c r="H7" s="82" t="str">
        <f>IF('Социально-коммуникативное разви'!AE8="","",IF('Социально-коммуникативное разви'!AE8&gt;1.5,"сформирован",IF('Социально-коммуникативное разви'!AE8&lt;0.5,"не сформирован", "в стадии формирования")))</f>
        <v/>
      </c>
      <c r="I7" s="82" t="str">
        <f>IF('Социально-коммуникативное разви'!AF8="","",IF('Социально-коммуникативное разви'!AF8&gt;1.5,"сформирован",IF('Социально-коммуникативное разви'!AF8&lt;0.5,"не сформирован", "в стадии формирования")))</f>
        <v/>
      </c>
      <c r="J7" s="82" t="str">
        <f>IF('Познавательное развитие'!D8="","",IF('Познавательное развитие'!D8&gt;1.5,"сформирован",IF('Познавательное развитие'!D8&lt;0.5,"не сформирован", "в стадии формирования")))</f>
        <v/>
      </c>
      <c r="K7" s="82" t="str">
        <f>IF('Познавательное развитие'!E8="","",IF('Познавательное развитие'!E8&gt;1.5,"сформирован",IF('Познавательное развитие'!E8&lt;0.5,"не сформирован", "в стадии формирования")))</f>
        <v/>
      </c>
      <c r="L7" s="82" t="str">
        <f>IF('Познавательное развитие'!F8="","",IF('Познавательное развитие'!F8&gt;1.5,"сформирован",IF('Познавательное развитие'!F8&lt;0.5,"не сформирован", "в стадии формирования")))</f>
        <v/>
      </c>
      <c r="M7" s="82" t="str">
        <f>IF('Познавательное развитие'!G8="","",IF('Познавательное развитие'!G8&gt;1.5,"сформирован",IF('Познавательное развитие'!G8&lt;0.5,"не сформирован", "в стадии формирования")))</f>
        <v/>
      </c>
      <c r="N7" s="82" t="str">
        <f>IF('Познавательное развитие'!H8="","",IF('Познавательное развитие'!H8&gt;1.5,"сформирован",IF('Познавательное развитие'!H8&lt;0.5,"не сформирован", "в стадии формирования")))</f>
        <v/>
      </c>
      <c r="O7" s="82" t="str">
        <f>IF('Познавательное развитие'!I8="","",IF('Познавательное развитие'!I8&gt;1.5,"сформирован",IF('Познавательное развитие'!I8&lt;0.5,"не сформирован", "в стадии формирования")))</f>
        <v/>
      </c>
      <c r="P7" s="82" t="str">
        <f>IF('Познавательное развитие'!J8="","",IF('Познавательное развитие'!J8&gt;1.5,"сформирован",IF('Познавательное развитие'!J8&lt;0.5,"не сформирован", "в стадии формирования")))</f>
        <v/>
      </c>
      <c r="Q7" s="82" t="str">
        <f>IF('Познавательное развитие'!K8="","",IF('Познавательное развитие'!K8&gt;1.5,"сформирован",IF('Познавательное развитие'!K8&lt;0.5,"не сформирован", "в стадии формирования")))</f>
        <v/>
      </c>
      <c r="R7" s="82"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S7" s="82" t="str">
        <f>IF('Художественно-эстетическое разв'!E8="","",IF('Художественно-эстетическое разв'!E8&gt;1.5,"сформирован",IF('Художественно-эстетическое разв'!E8&lt;0.5,"не сформирован", "в стадии формирования")))</f>
        <v/>
      </c>
      <c r="T7" s="82" t="str">
        <f>IF('Художественно-эстетическое разв'!F8="","",IF('Художественно-эстетическое разв'!F8&gt;1.5,"сформирован",IF('Художественно-эстетическое разв'!F8&lt;0.5,"не сформирован", "в стадии формирования")))</f>
        <v/>
      </c>
      <c r="U7" s="82" t="str">
        <f>IF('Художественно-эстетическое разв'!G8="","",IF('Художественно-эстетическое разв'!G8&gt;1.5,"сформирован",IF('Художественно-эстетическое разв'!G8&lt;0.5,"не сформирован", "в стадии формирования")))</f>
        <v/>
      </c>
      <c r="V7" s="82" t="str">
        <f>IF('Художественно-эстетическое разв'!H8="","",IF('Художественно-эстетическое разв'!H8&gt;1.5,"сформирован",IF('Художественно-эстетическое разв'!H8&lt;0.5,"не сформирован", "в стадии формирования")))</f>
        <v/>
      </c>
      <c r="W7" s="82" t="str">
        <f>IF('Художественно-эстетическое разв'!I8="","",IF('Художественно-эстетическое разв'!I8&gt;1.5,"сформирован",IF('Художественно-эстетическое разв'!I8&lt;0.5,"не сформирован", "в стадии формирования")))</f>
        <v/>
      </c>
      <c r="X7" s="82" t="str">
        <f>IF('Художественно-эстетическое разв'!J8="","",IF('Художественно-эстетическое разв'!J8&gt;1.5,"сформирован",IF('Художественно-эстетическое разв'!J8&lt;0.5,"не сформирован", "в стадии формирования")))</f>
        <v/>
      </c>
      <c r="Y7" s="82" t="str">
        <f>IF('Физическое развитие'!W7="","",IF('Физическое развитие'!W7&gt;1.5,"сформирован",IF('Физическое развитие'!W7&lt;0.5,"не сформирован", "в стадии формирования")))</f>
        <v/>
      </c>
      <c r="Z7" s="214" t="str">
        <f>IF('Социально-коммуникативное разви'!AA8="","",IF('Социально-коммуникативное разви'!AF8="","",IF('Социально-коммуникативное разви'!AG8="","",IF('Социально-коммуникативное разви'!AH8="","",IF('Социально-коммуникативное разви'!AJ8="","",IF('Социально-коммуникативное разви'!AK8="","",IF('Познавательное развитие'!D8="","",IF('Познавательное развитие'!I8="","",IF('Познавательное развитие'!M8="","",IF('Познавательное развитие'!N8="","",IF('Познавательное развитие'!O8="","",IF('Познавательное развитие'!P8="","",IF('Познавательное развитие'!Q8="","",IF('Познавательное развитие'!Y8="","",IF('Художественно-эстетическое разв'!D8="","",IF('Художественно-эстетическое разв'!G8="","",IF('Художественно-эстетическое разв'!H8="","",IF('Художественно-эстетическое разв'!I8="","",IF('Физическое развитие'!W7="","",IF('Художественно-эстетическое разв'!L8="","",IF('Художественно-эстетическое разв'!M8="","",IF('Художественно-эстетическое разв'!U8="","",('Социально-коммуникативное разви'!AA8+'Социально-коммуникативное разви'!AF8+'Социально-коммуникативное разви'!AG8+'Социально-коммуникативное разви'!AH8+'Социально-коммуникативное разви'!AJ8+'Социально-коммуникативное разви'!AK8+'Познавательное развитие'!D8+'Познавательное развитие'!I8+'Познавательное развитие'!M8+'Познавательное развитие'!N8+'Познавательное развитие'!O8+'Познавательное развитие'!P8+'Познавательное развитие'!Q8+'Познавательное развитие'!Y8+'Художественно-эстетическое разв'!D8+'Художественно-эстетическое разв'!G8+'Художественно-эстетическое разв'!H8+'Художественно-эстетическое разв'!I8+'Художественно-эстетическое разв'!L8+'Художественно-эстетическое разв'!M8+'Художественно-эстетическое разв'!U8+'Физическое развитие'!W7)/22))))))))))))))))))))))</f>
        <v/>
      </c>
      <c r="AA7" s="82" t="str">
        <f t="shared" si="0"/>
        <v/>
      </c>
      <c r="AB7" s="82"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AC7" s="82"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AD7" s="82"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AE7" s="82"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AF7" s="82"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AG7" s="82"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AH7" s="82"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AI7" s="82" t="str">
        <f>IF('Познавательное развитие'!V8="","",IF('Познавательное развитие'!V8&gt;1.5,"сформирован",IF('Познавательное развитие'!V8&lt;0.5,"не сформирован", "в стадии формирования")))</f>
        <v/>
      </c>
      <c r="AJ7" s="82" t="str">
        <f>IF('Художественно-эстетическое разв'!Z8="","",IF('Художественно-эстетическое разв'!Z8&gt;1.5,"сформирован",IF('Художественно-эстетическое разв'!Z8&lt;0.5,"не сформирован", "в стадии формирования")))</f>
        <v/>
      </c>
      <c r="AK7" s="82" t="str">
        <f>IF('Художественно-эстетическое разв'!AA8="","",IF('Художественно-эстетическое разв'!AA8&gt;1.5,"сформирован",IF('Художественно-эстетическое разв'!AA8&lt;0.5,"не сформирован", "в стадии формирования")))</f>
        <v/>
      </c>
      <c r="AL7" s="214" t="str">
        <f>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разви'!X8="","",IF('Познавательное развитие'!V8="","",IF('Художественно-эстетическое разв'!Z8="","",IF('Художественно-эстетическое разв'!AE8="","",('Социально-коммуникативное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разви'!X8+'Познавательное развитие'!V8+'Художественно-эстетическое разв'!Z8+'Художественно-эстетическое разв'!AE8)/10))))))))))</f>
        <v/>
      </c>
      <c r="AM7" s="82" t="str">
        <f t="shared" si="1"/>
        <v/>
      </c>
      <c r="AN7" s="82"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AO7" s="82" t="str">
        <f>IF('Социально-коммуникативное разви'!V8="","",IF('Социально-коммуникативное разви'!V8&gt;1.5,"сформирован",IF('Социально-коммуникативное разви'!V8&lt;0.5,"не сформирован", "в стадии формирования")))</f>
        <v/>
      </c>
      <c r="AP7" s="82" t="str">
        <f>IF('Социально-коммуникативное разви'!W8="","",IF('Социально-коммуникативное разви'!W8&gt;1.5,"сформирован",IF('Социально-коммуникативное разви'!W8&lt;0.5,"не сформирован", "в стадии формирования")))</f>
        <v/>
      </c>
      <c r="AQ7" s="82" t="str">
        <f>IF('Художественно-эстетическое разв'!Y8="","",IF('Художественно-эстетическое разв'!Y8&gt;1.5,"сформирован",IF('Художественно-эстетическое разв'!Y8&lt;0.5,"не сформирован", "в стадии формирования")))</f>
        <v/>
      </c>
      <c r="AR7" s="82" t="str">
        <f>IF('Художественно-эстетическое разв'!Z8="","",IF('Художественно-эстетическое разв'!Z8&gt;1.5,"сформирован",IF('Художественно-эстетическое разв'!Z8&lt;0.5,"не сформирован", "в стадии формирования")))</f>
        <v/>
      </c>
      <c r="AS7" s="214" t="str">
        <f>IF('Социально-коммуникативное разви'!U8="","",IF('Социально-коммуникативное разви'!V8="","",IF('Социально-коммуникативное разви'!W8="","",IF('Художественно-эстетическое разв'!AC8="","",IF('Художественно-эстетическое разв'!AD8="","",('Социально-коммуникативное разви'!U8+'Социально-коммуникативное разви'!V8+'Социально-коммуникативное разви'!W8+'Художественно-эстетическое разв'!AC8+'Художественно-эстетическое разв'!AD8)/5)))))</f>
        <v/>
      </c>
      <c r="AT7" s="82" t="str">
        <f t="shared" si="2"/>
        <v/>
      </c>
      <c r="AU7" s="82" t="str">
        <f>IF('Речевое развитие'!D7="","",IF('Речевое развитие'!D7&gt;1.5,"сформирован",IF('Речевое развитие'!D7&lt;0.5,"не сформирован", "в стадии формирования")))</f>
        <v/>
      </c>
      <c r="AV7" s="82" t="str">
        <f>IF('Речевое развитие'!E7="","",IF('Речевое развитие'!E7&gt;1.5,"сформирован",IF('Речевое развитие'!E7&lt;0.5,"не сформирован", "в стадии формирования")))</f>
        <v/>
      </c>
      <c r="AW7" s="82" t="str">
        <f>IF('Речевое развитие'!F7="","",IF('Речевое развитие'!F7&gt;1.5,"сформирован",IF('Речевое развитие'!F7&lt;0.5,"не сформирован", "в стадии формирования")))</f>
        <v/>
      </c>
      <c r="AX7" s="82" t="str">
        <f>IF('Речевое развитие'!G7="","",IF('Речевое развитие'!G7&gt;1.5,"сформирован",IF('Речевое развитие'!G7&lt;0.5,"не сформирован", "в стадии формирования")))</f>
        <v/>
      </c>
      <c r="AY7" s="82" t="str">
        <f>IF('Речевое развитие'!H7="","",IF('Речевое развитие'!H7&gt;1.5,"сформирован",IF('Речевое развитие'!H7&lt;0.5,"не сформирован", "в стадии формирования")))</f>
        <v/>
      </c>
      <c r="AZ7" s="82" t="str">
        <f>IF('Речевое развитие'!I7="","",IF('Речевое развитие'!I7&gt;1.5,"сформирован",IF('Речевое развитие'!I7&lt;0.5,"не сформирован", "в стадии формирования")))</f>
        <v/>
      </c>
      <c r="BA7" s="82" t="str">
        <f>IF('Речевое развитие'!J7="","",IF('Речевое развитие'!J7&gt;1.5,"сформирован",IF('Речевое развитие'!J7&lt;0.5,"не сформирован", "в стадии формирования")))</f>
        <v/>
      </c>
      <c r="BB7" s="82" t="str">
        <f>IF('Речевое развитие'!K7="","",IF('Речевое развитие'!K7&gt;1.5,"сформирован",IF('Речевое развитие'!K7&lt;0.5,"не сформирован", "в стадии формирования")))</f>
        <v/>
      </c>
      <c r="BC7" s="82" t="str">
        <f>IF('Речевое развитие'!L7="","",IF('Речевое развитие'!L7&gt;1.5,"сформирован",IF('Речевое развитие'!L7&lt;0.5,"не сформирован", "в стадии формирования")))</f>
        <v/>
      </c>
      <c r="BD7" s="82" t="str">
        <f>IF('Речевое развитие'!M7="","",IF('Речевое развитие'!M7&gt;1.5,"сформирован",IF('Речевое развитие'!M7&lt;0.5,"не сформирован", "в стадии формирования")))</f>
        <v/>
      </c>
      <c r="BE7" s="82" t="str">
        <f>IF('Речевое развитие'!N7="","",IF('Речевое развитие'!N7&gt;1.5,"сформирован",IF('Речевое развитие'!N7&lt;0.5,"не сформирован", "в стадии формирования")))</f>
        <v/>
      </c>
      <c r="BF7" s="214" t="str">
        <f>IF('Речевое развитие'!D7="","",IF('Речевое развитие'!E7="","",IF('Речевое развитие'!F7="","",IF('Речевое развитие'!G7="","",IF('Речевое развитие'!H7="","",IF('Речевое развитие'!I7="","",IF('Речевое развитие'!J7="","",IF('Речевое развитие'!K7="","",IF('Речевое развитие'!L7="","",IF('Речевое развитие'!M7="","",IF('Речевое развитие'!N7="","",('Речевое развитие'!D7+'Речевое развитие'!E7+'Речевое развитие'!F7+'Речевое развитие'!G7+'Речевое развитие'!H7+'Речевое развитие'!I7+'Речевое развитие'!J7+'Речевое развитие'!K7+'Речевое развитие'!L7+'Речевое развитие'!M7+'Речевое развитие'!N7)/11)))))))))))</f>
        <v/>
      </c>
      <c r="BG7" s="82" t="str">
        <f t="shared" si="3"/>
        <v/>
      </c>
      <c r="BH7" s="82" t="str">
        <f>IF('Художественно-эстетическое разв'!Y8="","",IF('Художественно-эстетическое разв'!Y8&gt;1.5,"сформирован",IF('Художественно-эстетическое разв'!Y8&lt;0.5,"не сформирован", "в стадии формирования")))</f>
        <v/>
      </c>
      <c r="BI7" s="82" t="str">
        <f>IF('Физическое развитие'!D7="","",IF('Физическое развитие'!D7&gt;1.5,"сформирован",IF('Физическое развитие'!D7&lt;0.5,"не сформирован", "в стадии формирования")))</f>
        <v/>
      </c>
      <c r="BJ7" s="82" t="str">
        <f>IF('Физическое развитие'!E7="","",IF('Физическое развитие'!E7&gt;1.5,"сформирован",IF('Физическое развитие'!E7&lt;0.5,"не сформирован", "в стадии формирования")))</f>
        <v/>
      </c>
      <c r="BK7" s="82" t="str">
        <f>IF('Физическое развитие'!F7="","",IF('Физическое развитие'!F7&gt;1.5,"сформирован",IF('Физическое развитие'!F7&lt;0.5,"не сформирован", "в стадии формирования")))</f>
        <v/>
      </c>
      <c r="BL7" s="82" t="str">
        <f>IF('Физическое развитие'!G7="","",IF('Физическое развитие'!G7&gt;1.5,"сформирован",IF('Физическое развитие'!G7&lt;0.5,"не сформирован", "в стадии формирования")))</f>
        <v/>
      </c>
      <c r="BM7" s="82" t="str">
        <f>IF('Физическое развитие'!H7="","",IF('Физическое развитие'!H7&gt;1.5,"сформирован",IF('Физическое развитие'!H7&lt;0.5,"не сформирован", "в стадии формирования")))</f>
        <v/>
      </c>
      <c r="BN7" s="82" t="str">
        <f>IF('Физическое развитие'!I7="","",IF('Физическое развитие'!I7&gt;1.5,"сформирован",IF('Физическое развитие'!I7&lt;0.5,"не сформирован", "в стадии формирования")))</f>
        <v/>
      </c>
      <c r="BO7" s="82" t="str">
        <f>IF('Физическое развитие'!J7="","",IF('Физическое развитие'!J7&gt;1.5,"сформирован",IF('Физическое развитие'!J7&lt;0.5,"не сформирован", "в стадии формирования")))</f>
        <v/>
      </c>
      <c r="BP7" s="82" t="str">
        <f>IF('Физическое развитие'!K7="","",IF('Физическое развитие'!K7&gt;1.5,"сформирован",IF('Физическое развитие'!K7&lt;0.5,"не сформирован", "в стадии формирования")))</f>
        <v/>
      </c>
      <c r="BQ7" s="82" t="str">
        <f>IF('Физическое развитие'!L7="","",IF('Физическое развитие'!L7&gt;1.5,"сформирован",IF('Физическое развитие'!L7&lt;0.5,"не сформирован", "в стадии формирования")))</f>
        <v/>
      </c>
      <c r="BR7" s="82" t="str">
        <f>IF('Физическое развитие'!M7="","",IF('Физическое развитие'!M7&gt;1.5,"сформирован",IF('Физическое развитие'!M7&lt;0.5,"не сформирован", "в стадии формирования")))</f>
        <v/>
      </c>
      <c r="BS7" s="82" t="str">
        <f>IF('Физическое развитие'!N7="","",IF('Физическое развитие'!N7&gt;1.5,"сформирован",IF('Физическое развитие'!N7&lt;0.5,"не сформирован", "в стадии формирования")))</f>
        <v/>
      </c>
      <c r="BT7" s="82" t="str">
        <f>IF('Физическое развитие'!O7="","",IF('Физическое развитие'!O7&gt;1.5,"сформирован",IF('Физическое развитие'!O7&lt;0.5,"не сформирован", "в стадии формирования")))</f>
        <v/>
      </c>
      <c r="BU7" s="82" t="str">
        <f>IF('Физическое развитие'!P7="","",IF('Физическое развитие'!P7&gt;1.5,"сформирован",IF('Физическое развитие'!P7&lt;0.5,"не сформирован", "в стадии формирования")))</f>
        <v/>
      </c>
      <c r="BV7" s="214" t="str">
        <f>IF('Художественно-эстетическое разв'!Y8="","",IF('Физическое развитие'!D7="","",IF('Физическое развитие'!E7="","",IF('Физическое развитие'!F7="","",IF('Физическое развитие'!H7="","",IF('Физическое развитие'!I7="","",IF('Физическое развитие'!J7="","",IF('Физическое развитие'!L7="","",IF('Физическое развитие'!M7="","",IF('Физическое развитие'!G7="","",IF('Физическое развитие'!N7="","",IF('Физическое развитие'!O7="","",IF('Физическое развитие'!P7="","",IF('Физическое развитие'!Q7="","",('Художественно-эстетическое разв'!Y8+'Физическое развитие'!D7+'Физическое развитие'!E7+'Физическое развитие'!F7+'Физическое развитие'!H7+'Физическое развитие'!I7+'Физическое развитие'!J7+'Физическое развитие'!L7+'Физическое развитие'!M7+'Физическое развитие'!G7+'Физическое развитие'!N7+'Физическое развитие'!O7+'Физическое развитие'!P7+'Физическое развитие'!Q7)/14))))))))))))))</f>
        <v/>
      </c>
      <c r="BW7" s="82" t="str">
        <f t="shared" si="4"/>
        <v/>
      </c>
      <c r="BX7" s="82"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BY7" s="82" t="str">
        <f>IF('Социально-коммуникативное разви'!N8="","",IF('Социально-коммуникативное разви'!N8&gt;1.5,"сформирован",IF('Социально-коммуникативное разви'!N8&lt;0.5,"не сформирован", "в стадии формирования")))</f>
        <v/>
      </c>
      <c r="BZ7" s="82" t="str">
        <f>IF('Социально-коммуникативное разви'!O8="","",IF('Социально-коммуникативное разви'!O8&gt;1.5,"сформирован",IF('Социально-коммуникативное разви'!O8&lt;0.5,"не сформирован", "в стадии формирования")))</f>
        <v/>
      </c>
      <c r="CA7" s="82" t="str">
        <f>IF('Социально-коммуникативное разви'!P8="","",IF('Социально-коммуникативное разви'!P8&gt;1.5,"сформирован",IF('Социально-коммуникативное разви'!P8&lt;0.5,"не сформирован", "в стадии формирования")))</f>
        <v/>
      </c>
      <c r="CB7" s="82"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CC7" s="82" t="str">
        <f>IF('Социально-коммуникативное разви'!R8="","",IF('Социально-коммуникативное разви'!R8&gt;1.5,"сформирован",IF('Социально-коммуникативное разви'!R8&lt;0.5,"не сформирован", "в стадии формирования")))</f>
        <v/>
      </c>
      <c r="CD7" s="82"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CE7" s="82"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CF7" s="82"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CG7" s="82" t="str">
        <f>IF('Социально-коммуникативное разви'!V8="","",IF('Социально-коммуникативное разви'!V8&gt;1.5,"сформирован",IF('Социально-коммуникативное разви'!V8&lt;0.5,"не сформирован", "в стадии формирования")))</f>
        <v/>
      </c>
      <c r="CH7" s="82" t="str">
        <f>IF('Социально-коммуникативное разви'!W8="","",IF('Социально-коммуникативное разви'!W8&gt;1.5,"сформирован",IF('Социально-коммуникативное разви'!W8&lt;0.5,"не сформирован", "в стадии формирования")))</f>
        <v/>
      </c>
      <c r="CI7" s="82" t="str">
        <f>IF('Социально-коммуникативное разви'!X8="","",IF('Социально-коммуникативное разви'!X8&gt;1.5,"сформирован",IF('Социально-коммуникативное разви'!X8&lt;0.5,"не сформирован", "в стадии формирования")))</f>
        <v/>
      </c>
      <c r="CJ7" s="82" t="str">
        <f>IF('Социально-коммуникативное разви'!Y8="","",IF('Социально-коммуникативное разви'!Y8&gt;1.5,"сформирован",IF('Социально-коммуникативное разви'!Y8&lt;0.5,"не сформирован", "в стадии формирования")))</f>
        <v/>
      </c>
      <c r="CK7" s="82" t="str">
        <f>IF('Социально-коммуникативное разви'!Z8="","",IF('Социально-коммуникативное разви'!Z8&gt;1.5,"сформирован",IF('Социально-коммуникативное разви'!Z8&lt;0.5,"не сформирован", "в стадии формирования")))</f>
        <v/>
      </c>
      <c r="CL7" s="82" t="str">
        <f>IF('Физическое развитие'!K7="","",IF('Физическое развитие'!K7&gt;1.5,"сформирован",IF('Физическое развитие'!K7&lt;0.5,"не сформирован", "в стадии формирования")))</f>
        <v/>
      </c>
      <c r="CM7" s="214" t="str">
        <f>IF('Социально-коммуникативное разви'!M8="","",IF('Социально-коммуникативное разви'!N8="","",IF('Социально-коммуникативное разви'!AI8="","",IF('Социально-коммуникативное разви'!AN8="","",IF('Социально-коммуникативное разви'!AO8="","",IF('Социально-коммуникативное разви'!AP8="","",IF('Социально-коммуникативное разви'!AQ8="","",IF('Социально-коммуникативное разви'!AR8="","",IF('Социально-коммуникативное разви'!AS8="","",IF('Социально-коммуникативное разви'!AT8="","",IF('Социально-коммуникативное разви'!AV8="","",IF('Социально-коммуникативное разви'!AW8="","",IF('Социально-коммуникативное разви'!AX8="","",IF('Социально-коммуникативное разви'!AY8="","",IF('Физическое развитие'!K7="","",('Социально-коммуникативное разви'!M8+'Социально-коммуникативное разви'!N8+'Социально-коммуникативное разви'!AI8+'Социально-коммуникативное разви'!AN8+'Социально-коммуникативное разви'!AO8+'Социально-коммуникативное разви'!AP8+'Социально-коммуникативное разви'!AQ8+'Социально-коммуникативное разви'!AR8+'Социально-коммуникативное разви'!AS8+'Социально-коммуникативное разви'!AT8+'Социально-коммуникативное разви'!AV8+'Социально-коммуникативное разви'!AW8+'Социально-коммуникативное разви'!AX8+'Социально-коммуникативное разви'!AY8+'Физическое развитие'!K7)/15)))))))))))))))</f>
        <v/>
      </c>
      <c r="CN7" s="82" t="str">
        <f t="shared" si="5"/>
        <v/>
      </c>
      <c r="CO7" s="82" t="str">
        <f>IF('Социально-коммуникативное разви'!D8="","",IF('Социально-коммуникативное разви'!D8&gt;1.5,"сформирован",IF('Социально-коммуникативное разви'!D8&lt;0.5,"не сформирован", "в стадии формирования")))</f>
        <v/>
      </c>
      <c r="CP7" s="82"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CQ7" s="82"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CR7" s="82"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CS7" s="82" t="str">
        <f>IF('Социально-коммуникативное разви'!R8="","",IF('Социально-коммуникативное разви'!R8&gt;1.5,"сформирован",IF('Социально-коммуникативное разви'!R8&lt;0.5,"не сформирован", "в стадии формирования")))</f>
        <v/>
      </c>
      <c r="CT7" s="82"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CU7" s="82"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CV7" s="82" t="str">
        <f>IF('Социально-коммуникативное разви'!Y8="","",IF('Социально-коммуникативное разви'!Y8&gt;1.5,"сформирован",IF('Социально-коммуникативное разви'!Y8&lt;0.5,"не сформирован", "в стадии формирования")))</f>
        <v/>
      </c>
      <c r="CW7" s="82" t="str">
        <f>IF('Социально-коммуникативное разви'!Z8="","",IF('Социально-коммуникативное разви'!Z8&gt;1.5,"сформирован",IF('Социально-коммуникативное разви'!Z8&lt;0.5,"не сформирован", "в стадии формирования")))</f>
        <v/>
      </c>
      <c r="CX7" s="82" t="str">
        <f>IF('Социально-коммуникативное разви'!AU8="","",IF('Социально-коммуникативное разви'!AU8&gt;1.5,"сформирован",IF('Социально-коммуникативное разви'!AU8&lt;0.5,"не сформирован", "в стадии формирования")))</f>
        <v/>
      </c>
      <c r="CY7" s="82" t="str">
        <f>IF('Социально-коммуникативное разви'!AZ8="","",IF('Социально-коммуникативное разви'!AZ8&gt;1.5,"сформирован",IF('Социально-коммуникативное разви'!AZ8&lt;0.5,"не сформирован", "в стадии формирования")))</f>
        <v/>
      </c>
      <c r="CZ7" s="82" t="str">
        <f>IF('Социально-коммуникативное разви'!BA8="","",IF('Социально-коммуникативное разви'!BA8&gt;1.5,"сформирован",IF('Социально-коммуникативное разви'!BA8&lt;0.5,"не сформирован", "в стадии формирования")))</f>
        <v/>
      </c>
      <c r="DA7" s="82" t="str">
        <f>IF('Социально-коммуникативное разви'!BB8="","",IF('Социально-коммуникативное разви'!BB8&gt;1.5,"сформирован",IF('Социально-коммуникативное разви'!BB8&lt;0.5,"не сформирован", "в стадии формирования")))</f>
        <v/>
      </c>
      <c r="DB7" s="82" t="str">
        <f>IF('Познавательное развитие'!G8="","",IF('Познавательное развитие'!G8&gt;1.5,"сформирован",IF('Познавательное развитие'!G8&lt;0.5,"не сформирован", "в стадии формирования")))</f>
        <v/>
      </c>
      <c r="DC7" s="82" t="str">
        <f>IF('Познавательное развитие'!H8="","",IF('Познавательное развитие'!H8&gt;1.5,"сформирован",IF('Познавательное развитие'!H8&lt;0.5,"не сформирован", "в стадии формирования")))</f>
        <v/>
      </c>
      <c r="DD7" s="82" t="str">
        <f>IF('Познавательное развитие'!T8="","",IF('Познавательное развитие'!T8&gt;1.5,"сформирован",IF('Познавательное развитие'!T8&lt;0.5,"не сформирован", "в стадии формирования")))</f>
        <v/>
      </c>
      <c r="DE7" s="82" t="str">
        <f>IF('Познавательное развитие'!U8="","",IF('Познавательное развитие'!U8&gt;1.5,"сформирован",IF('Познавательное развитие'!U8&lt;0.5,"не сформирован", "в стадии формирования")))</f>
        <v/>
      </c>
      <c r="DF7" s="82" t="str">
        <f>IF('Познавательное развитие'!W8="","",IF('Познавательное развитие'!W8&gt;1.5,"сформирован",IF('Познавательное развитие'!W8&lt;0.5,"не сформирован", "в стадии формирования")))</f>
        <v/>
      </c>
      <c r="DG7" s="82" t="str">
        <f>IF('Познавательное развитие'!X8="","",IF('Познавательное развитие'!X8&gt;1.5,"сформирован",IF('Познавательное развитие'!X8&lt;0.5,"не сформирован", "в стадии формирования")))</f>
        <v/>
      </c>
      <c r="DH7" s="82" t="str">
        <f>IF('Познавательное развитие'!AB8="","",IF('Познавательное развитие'!AB8&gt;1.5,"сформирован",IF('Познавательное развитие'!AB8&lt;0.5,"не сформирован", "в стадии формирования")))</f>
        <v/>
      </c>
      <c r="DI7" s="82" t="str">
        <f>IF('Познавательное развитие'!AC8="","",IF('Познавательное развитие'!AC8&gt;1.5,"сформирован",IF('Познавательное развитие'!AC8&lt;0.5,"не сформирован", "в стадии формирования")))</f>
        <v/>
      </c>
      <c r="DJ7" s="82" t="str">
        <f>IF('Познавательное развитие'!AD8="","",IF('Познавательное развитие'!AD8&gt;1.5,"сформирован",IF('Познавательное развитие'!AD8&lt;0.5,"не сформирован", "в стадии формирования")))</f>
        <v/>
      </c>
      <c r="DK7" s="82" t="str">
        <f>IF('Познавательное развитие'!AE8="","",IF('Познавательное развитие'!AE8&gt;1.5,"сформирован",IF('Познавательное развитие'!AE8&lt;0.5,"не сформирован", "в стадии формирования")))</f>
        <v/>
      </c>
      <c r="DL7" s="82" t="str">
        <f>IF('Познавательное развитие'!AF8="","",IF('Познавательное развитие'!AF8&gt;1.5,"сформирован",IF('Познавательное развитие'!AF8&lt;0.5,"не сформирован", "в стадии формирования")))</f>
        <v/>
      </c>
      <c r="DM7" s="82" t="str">
        <f>IF('Познавательное развитие'!AG8="","",IF('Познавательное развитие'!AG8&gt;1.5,"сформирован",IF('Познавательное развитие'!AG8&lt;0.5,"не сформирован", "в стадии формирования")))</f>
        <v/>
      </c>
      <c r="DN7" s="82" t="str">
        <f>IF('Познавательное развитие'!AI8="","",IF('Познавательное развитие'!AI8&gt;1.5,"сформирован",IF('Познавательное развитие'!AI8&lt;0.5,"не сформирован", "в стадии формирования")))</f>
        <v/>
      </c>
      <c r="DO7" s="82" t="str">
        <f>IF('Познавательное развитие'!AJ8="","",IF('Познавательное развитие'!AJ8&gt;1.5,"сформирован",IF('Познавательное развитие'!AJ8&lt;0.5,"не сформирован", "в стадии формирования")))</f>
        <v/>
      </c>
      <c r="DP7" s="82" t="str">
        <f>IF('Познавательное развитие'!AK8="","",IF('Познавательное развитие'!AK8&gt;1.5,"сформирован",IF('Познавательное развитие'!AK8&lt;0.5,"не сформирован", "в стадии формирования")))</f>
        <v/>
      </c>
      <c r="DQ7" s="82" t="str">
        <f>IF('Познавательное развитие'!AL8="","",IF('Познавательное развитие'!AL8&gt;1.5,"сформирован",IF('Познавательное развитие'!AL8&lt;0.5,"не сформирован", "в стадии формирования")))</f>
        <v/>
      </c>
      <c r="DR7" s="82" t="str">
        <f>IF('Речевое развитие'!Q7="","",IF('Речевое развитие'!Q7&gt;1.5,"сформирован",IF('Речевое развитие'!Q7&lt;0.5,"не сформирован", "в стадии формирования")))</f>
        <v/>
      </c>
      <c r="DS7" s="82" t="str">
        <f>IF('Речевое развитие'!R7="","",IF('Речевое развитие'!R7&gt;1.5,"сформирован",IF('Речевое развитие'!R7&lt;0.5,"не сформирован", "в стадии формирования")))</f>
        <v/>
      </c>
      <c r="DT7" s="82" t="str">
        <f>IF('Речевое развитие'!S7="","",IF('Речевое развитие'!S7&gt;1.5,"сформирован",IF('Речевое развитие'!S7&lt;0.5,"не сформирован", "в стадии формирования")))</f>
        <v/>
      </c>
      <c r="DU7" s="82" t="str">
        <f>IF('Речевое развитие'!T7="","",IF('Речевое развитие'!T7&gt;1.5,"сформирован",IF('Речевое развитие'!T7&lt;0.5,"не сформирован", "в стадии формирования")))</f>
        <v/>
      </c>
      <c r="DV7" s="82" t="str">
        <f>IF('Речевое развитие'!U7="","",IF('Речевое развитие'!U7&gt;1.5,"сформирован",IF('Речевое развитие'!U7&lt;0.5,"не сформирован", "в стадии формирования")))</f>
        <v/>
      </c>
      <c r="DW7" s="82" t="str">
        <f>IF('Художественно-эстетическое разв'!S8="","",IF('Художественно-эстетическое разв'!S8&gt;1.5,"сформирован",IF('Художественно-эстетическое разв'!S8&lt;0.5,"не сформирован", "в стадии формирования")))</f>
        <v/>
      </c>
      <c r="DX7" s="82" t="str">
        <f>IF('Художественно-эстетическое разв'!T8="","",IF('Художественно-эстетическое разв'!T8&gt;1.5,"сформирован",IF('Художественно-эстетическое разв'!T8&lt;0.5,"не сформирован", "в стадии формирования")))</f>
        <v/>
      </c>
      <c r="DY7" s="82" t="str">
        <f>IF('Физическое развитие'!T7="","",IF('Физическое развитие'!T7&gt;1.5,"сформирован",IF('Физическое развитие'!T7&lt;0.5,"не сформирован", "в стадии формирования")))</f>
        <v/>
      </c>
      <c r="DZ7" s="82" t="str">
        <f>IF('Физическое развитие'!U7="","",IF('Физическое развитие'!U7&gt;1.5,"сформирован",IF('Физическое развитие'!U7&lt;0.5,"не сформирован", "в стадии формирования")))</f>
        <v/>
      </c>
      <c r="EA7" s="82" t="str">
        <f>IF('Физическое развитие'!V7="","",IF('Физическое развитие'!V7&gt;1.5,"сформирован",IF('Физическое развитие'!V7&lt;0.5,"не сформирован", "в стадии формирования")))</f>
        <v/>
      </c>
      <c r="EB7" s="214" t="str">
        <f>IF('Социально-коммуникативное разви'!D8="","",IF('Социально-коммуникативное разви'!E8="","",IF('Социально-коммуникативное разви'!F8="","",IF('Социально-коммуникативное разви'!Q8="","",IF('Социально-коммуникативное разви'!R8="","",IF('Социально-коммуникативное разви'!S8="","",IF('Социально-коммуникативное разви'!T8="","",IF('Социально-коммуникативное разви'!Y8="","",IF('Социально-коммуникативное разви'!Z8="","",IF('Социально-коммуникативное разви'!AU8="","",IF('Социально-коммуникативное разви'!AZ8="","",IF('Социально-коммуникативное разви'!BA8="","",IF('Социально-коммуникативное разви'!BB8="","",IF('Познавательное развитие'!G8="","",IF('Познавательное развитие'!H8="","",IF('Познавательное развитие'!T8="","",IF('Познавательное развитие'!U8="","",IF('Познавательное развитие'!W8="","",IF('Познавательное развитие'!X8="","",IF('Познавательное развитие'!AB8="","",IF('Познавательное развитие'!AC8="","",IF('Познавательное развитие'!AD8="","",IF('Познавательное развитие'!AE8="","",IF('Познавательное развитие'!AF8="","",IF('Познавательное развитие'!AG8="","",IF('Познавательное развитие'!AI8="","",IF('Познавательное развитие'!AJ8="","",IF('Познавательное развитие'!AK8="","",IF('Познавательное развитие'!AL8="","",IF('Речевое развитие'!Q7="","",IF('Речевое развитие'!R7="","",IF('Речевое развитие'!S7="","",IF('Речевое развитие'!T7="","",IF('Речевое развитие'!U7="","",IF('Художественно-эстетическое разв'!S8="","",IF('Художественно-эстетическое разв'!T8="","",IF('Физическое развитие'!T7="","",IF('Физическое развитие'!U7="","",IF('Физическое развитие'!V7="","",('Социально-коммуникативное разви'!D8+'Социально-коммуникативное разви'!E8+'Социально-коммуникативное разви'!F8+'Социально-коммуникативное разви'!Q8+'Социально-коммуникативное разви'!R8+'Социально-коммуникативное разви'!S8+'Социально-коммуникативное разви'!T8+'Социально-коммуникативное разви'!Y8+'Социально-коммуникативное разви'!Z8+'Социально-коммуникативное разви'!AU8+'Социально-коммуникативное разви'!AZ8+'Социально-коммуникативное разви'!BA8+'Социально-коммуникативное разви'!BB8+'Познавательное развитие'!G8+'Познавательное развитие'!H8+'Познавательное развитие'!T8+'Познавательное развитие'!U8+'Познавательное развитие'!W8+'Познавательное развитие'!X8+'Познавательное развитие'!AB8+'Познавательное развитие'!AC8+'Познавательное развитие'!AD8+'Познавательное развитие'!AE8+'Познавательное развитие'!AF8+'Познавательное развитие'!AG8+'Познавательное развитие'!AI8+'Познавательное развитие'!AJ8+'Познавательное развитие'!AK8+'Познавательное развитие'!AL8+'Речевое развитие'!Q7+'Речевое развитие'!R7+'Речевое развитие'!S7+'Речевое развитие'!T7+'Речевое развитие'!U7+'Художественно-эстетическое разв'!S8+'Художественно-эстетическое разв'!T8+'Физическое развитие'!T7+'Физическое развитие'!U7+'Физическое развитие'!V7)/39)))))))))))))))))))))))))))))))))))))))</f>
        <v/>
      </c>
      <c r="EC7" s="82" t="str">
        <f t="shared" si="6"/>
        <v/>
      </c>
    </row>
    <row r="8" spans="1:133">
      <c r="A8" s="89">
        <f>список!A6</f>
        <v>5</v>
      </c>
      <c r="B8" s="82" t="str">
        <f>IF(список!B6="","",список!B6)</f>
        <v/>
      </c>
      <c r="C8" s="82">
        <f>IF(список!C6="","",список!C6)</f>
        <v>0</v>
      </c>
      <c r="D8" s="82" t="str">
        <f>IF('Социально-коммуникативное разви'!AA9="","",IF('Социально-коммуникативное разви'!AA9&gt;1.5,"сформирован",IF('Социально-коммуникативное разви'!AA9&lt;0.5,"не сформирован", "в стадии формирования")))</f>
        <v/>
      </c>
      <c r="E8" s="82" t="str">
        <f>IF('Социально-коммуникативное разви'!AB9="","",IF('Социально-коммуникативное разви'!AB9&gt;1.5,"сформирован",IF('Социально-коммуникативное разви'!AB9&lt;0.5,"не сформирован", "в стадии формирования")))</f>
        <v/>
      </c>
      <c r="F8" s="82" t="str">
        <f>IF('Социально-коммуникативное разви'!AC9="","",IF('Социально-коммуникативное разви'!AC9&gt;1.5,"сформирован",IF('Социально-коммуникативное разви'!AC9&lt;0.5,"не сформирован", "в стадии формирования")))</f>
        <v/>
      </c>
      <c r="G8" s="82" t="str">
        <f>IF('Социально-коммуникативное разви'!AD9="","",IF('Социально-коммуникативное разви'!AD9&gt;1.5,"сформирован",IF('Социально-коммуникативное разви'!AD9&lt;0.5,"не сформирован", "в стадии формирования")))</f>
        <v/>
      </c>
      <c r="H8" s="82" t="str">
        <f>IF('Социально-коммуникативное разви'!AE9="","",IF('Социально-коммуникативное разви'!AE9&gt;1.5,"сформирован",IF('Социально-коммуникативное разви'!AE9&lt;0.5,"не сформирован", "в стадии формирования")))</f>
        <v/>
      </c>
      <c r="I8" s="82" t="str">
        <f>IF('Социально-коммуникативное разви'!AF9="","",IF('Социально-коммуникативное разви'!AF9&gt;1.5,"сформирован",IF('Социально-коммуникативное разви'!AF9&lt;0.5,"не сформирован", "в стадии формирования")))</f>
        <v/>
      </c>
      <c r="J8" s="82" t="str">
        <f>IF('Познавательное развитие'!D9="","",IF('Познавательное развитие'!D9&gt;1.5,"сформирован",IF('Познавательное развитие'!D9&lt;0.5,"не сформирован", "в стадии формирования")))</f>
        <v/>
      </c>
      <c r="K8" s="82" t="str">
        <f>IF('Познавательное развитие'!E9="","",IF('Познавательное развитие'!E9&gt;1.5,"сформирован",IF('Познавательное развитие'!E9&lt;0.5,"не сформирован", "в стадии формирования")))</f>
        <v/>
      </c>
      <c r="L8" s="82" t="str">
        <f>IF('Познавательное развитие'!F9="","",IF('Познавательное развитие'!F9&gt;1.5,"сформирован",IF('Познавательное развитие'!F9&lt;0.5,"не сформирован", "в стадии формирования")))</f>
        <v/>
      </c>
      <c r="M8" s="82" t="str">
        <f>IF('Познавательное развитие'!G9="","",IF('Познавательное развитие'!G9&gt;1.5,"сформирован",IF('Познавательное развитие'!G9&lt;0.5,"не сформирован", "в стадии формирования")))</f>
        <v/>
      </c>
      <c r="N8" s="82" t="str">
        <f>IF('Познавательное развитие'!H9="","",IF('Познавательное развитие'!H9&gt;1.5,"сформирован",IF('Познавательное развитие'!H9&lt;0.5,"не сформирован", "в стадии формирования")))</f>
        <v/>
      </c>
      <c r="O8" s="82" t="str">
        <f>IF('Познавательное развитие'!I9="","",IF('Познавательное развитие'!I9&gt;1.5,"сформирован",IF('Познавательное развитие'!I9&lt;0.5,"не сформирован", "в стадии формирования")))</f>
        <v/>
      </c>
      <c r="P8" s="82" t="str">
        <f>IF('Познавательное развитие'!J9="","",IF('Познавательное развитие'!J9&gt;1.5,"сформирован",IF('Познавательное развитие'!J9&lt;0.5,"не сформирован", "в стадии формирования")))</f>
        <v/>
      </c>
      <c r="Q8" s="82" t="str">
        <f>IF('Познавательное развитие'!K9="","",IF('Познавательное развитие'!K9&gt;1.5,"сформирован",IF('Познавательное развитие'!K9&lt;0.5,"не сформирован", "в стадии формирования")))</f>
        <v/>
      </c>
      <c r="R8" s="82"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S8" s="82" t="str">
        <f>IF('Художественно-эстетическое разв'!E9="","",IF('Художественно-эстетическое разв'!E9&gt;1.5,"сформирован",IF('Художественно-эстетическое разв'!E9&lt;0.5,"не сформирован", "в стадии формирования")))</f>
        <v/>
      </c>
      <c r="T8" s="82" t="str">
        <f>IF('Художественно-эстетическое разв'!F9="","",IF('Художественно-эстетическое разв'!F9&gt;1.5,"сформирован",IF('Художественно-эстетическое разв'!F9&lt;0.5,"не сформирован", "в стадии формирования")))</f>
        <v/>
      </c>
      <c r="U8" s="82" t="str">
        <f>IF('Художественно-эстетическое разв'!G9="","",IF('Художественно-эстетическое разв'!G9&gt;1.5,"сформирован",IF('Художественно-эстетическое разв'!G9&lt;0.5,"не сформирован", "в стадии формирования")))</f>
        <v/>
      </c>
      <c r="V8" s="82" t="str">
        <f>IF('Художественно-эстетическое разв'!H9="","",IF('Художественно-эстетическое разв'!H9&gt;1.5,"сформирован",IF('Художественно-эстетическое разв'!H9&lt;0.5,"не сформирован", "в стадии формирования")))</f>
        <v/>
      </c>
      <c r="W8" s="82" t="str">
        <f>IF('Художественно-эстетическое разв'!I9="","",IF('Художественно-эстетическое разв'!I9&gt;1.5,"сформирован",IF('Художественно-эстетическое разв'!I9&lt;0.5,"не сформирован", "в стадии формирования")))</f>
        <v/>
      </c>
      <c r="X8" s="82" t="str">
        <f>IF('Художественно-эстетическое разв'!J9="","",IF('Художественно-эстетическое разв'!J9&gt;1.5,"сформирован",IF('Художественно-эстетическое разв'!J9&lt;0.5,"не сформирован", "в стадии формирования")))</f>
        <v/>
      </c>
      <c r="Y8" s="82" t="str">
        <f>IF('Физическое развитие'!W8="","",IF('Физическое развитие'!W8&gt;1.5,"сформирован",IF('Физическое развитие'!W8&lt;0.5,"не сформирован", "в стадии формирования")))</f>
        <v/>
      </c>
      <c r="Z8" s="214" t="str">
        <f>IF('Социально-коммуникативное разви'!AA9="","",IF('Социально-коммуникативное разви'!AF9="","",IF('Социально-коммуникативное разви'!AG9="","",IF('Социально-коммуникативное разви'!AH9="","",IF('Социально-коммуникативное разви'!AJ9="","",IF('Социально-коммуникативное разви'!AK9="","",IF('Познавательное развитие'!D9="","",IF('Познавательное развитие'!I9="","",IF('Познавательное развитие'!M9="","",IF('Познавательное развитие'!N9="","",IF('Познавательное развитие'!O9="","",IF('Познавательное развитие'!P9="","",IF('Познавательное развитие'!Q9="","",IF('Познавательное развитие'!Y9="","",IF('Художественно-эстетическое разв'!D9="","",IF('Художественно-эстетическое разв'!G9="","",IF('Художественно-эстетическое разв'!H9="","",IF('Художественно-эстетическое разв'!I9="","",IF('Физическое развитие'!W8="","",IF('Художественно-эстетическое разв'!L9="","",IF('Художественно-эстетическое разв'!M9="","",IF('Художественно-эстетическое разв'!U9="","",('Социально-коммуникативное разви'!AA9+'Социально-коммуникативное разви'!AF9+'Социально-коммуникативное разви'!AG9+'Социально-коммуникативное разви'!AH9+'Социально-коммуникативное разви'!AJ9+'Социально-коммуникативное разви'!AK9+'Познавательное развитие'!D9+'Познавательное развитие'!I9+'Познавательное развитие'!M9+'Познавательное развитие'!N9+'Познавательное развитие'!O9+'Познавательное развитие'!P9+'Познавательное развитие'!Q9+'Познавательное развитие'!Y9+'Художественно-эстетическое разв'!D9+'Художественно-эстетическое разв'!G9+'Художественно-эстетическое разв'!H9+'Художественно-эстетическое разв'!I9+'Художественно-эстетическое разв'!L9+'Художественно-эстетическое разв'!M9+'Художественно-эстетическое разв'!U9+'Физическое развитие'!W8)/22))))))))))))))))))))))</f>
        <v/>
      </c>
      <c r="AA8" s="82" t="str">
        <f t="shared" si="0"/>
        <v/>
      </c>
      <c r="AB8" s="82"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AC8" s="82"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AD8" s="82"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AE8" s="82"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AF8" s="82"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AG8" s="82"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AH8" s="82"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AI8" s="82" t="str">
        <f>IF('Познавательное развитие'!V9="","",IF('Познавательное развитие'!V9&gt;1.5,"сформирован",IF('Познавательное развитие'!V9&lt;0.5,"не сформирован", "в стадии формирования")))</f>
        <v/>
      </c>
      <c r="AJ8" s="82" t="str">
        <f>IF('Художественно-эстетическое разв'!Z9="","",IF('Художественно-эстетическое разв'!Z9&gt;1.5,"сформирован",IF('Художественно-эстетическое разв'!Z9&lt;0.5,"не сформирован", "в стадии формирования")))</f>
        <v/>
      </c>
      <c r="AK8" s="82" t="str">
        <f>IF('Художественно-эстетическое разв'!AA9="","",IF('Художественно-эстетическое разв'!AA9&gt;1.5,"сформирован",IF('Художественно-эстетическое разв'!AA9&lt;0.5,"не сформирован", "в стадии формирования")))</f>
        <v/>
      </c>
      <c r="AL8" s="214" t="str">
        <f>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разви'!X9="","",IF('Познавательное развитие'!V9="","",IF('Художественно-эстетическое разв'!Z9="","",IF('Художественно-эстетическое разв'!AE9="","",('Социально-коммуникативное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разви'!X9+'Познавательное развитие'!V9+'Художественно-эстетическое разв'!Z9+'Художественно-эстетическое разв'!AE9)/10))))))))))</f>
        <v/>
      </c>
      <c r="AM8" s="82" t="str">
        <f t="shared" si="1"/>
        <v/>
      </c>
      <c r="AN8" s="82"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AO8" s="82" t="str">
        <f>IF('Социально-коммуникативное разви'!V9="","",IF('Социально-коммуникативное разви'!V9&gt;1.5,"сформирован",IF('Социально-коммуникативное разви'!V9&lt;0.5,"не сформирован", "в стадии формирования")))</f>
        <v/>
      </c>
      <c r="AP8" s="82" t="str">
        <f>IF('Социально-коммуникативное разви'!W9="","",IF('Социально-коммуникативное разви'!W9&gt;1.5,"сформирован",IF('Социально-коммуникативное разви'!W9&lt;0.5,"не сформирован", "в стадии формирования")))</f>
        <v/>
      </c>
      <c r="AQ8" s="82" t="str">
        <f>IF('Художественно-эстетическое разв'!Y9="","",IF('Художественно-эстетическое разв'!Y9&gt;1.5,"сформирован",IF('Художественно-эстетическое разв'!Y9&lt;0.5,"не сформирован", "в стадии формирования")))</f>
        <v/>
      </c>
      <c r="AR8" s="82" t="str">
        <f>IF('Художественно-эстетическое разв'!Z9="","",IF('Художественно-эстетическое разв'!Z9&gt;1.5,"сформирован",IF('Художественно-эстетическое разв'!Z9&lt;0.5,"не сформирован", "в стадии формирования")))</f>
        <v/>
      </c>
      <c r="AS8" s="214" t="str">
        <f>IF('Социально-коммуникативное разви'!U9="","",IF('Социально-коммуникативное разви'!V9="","",IF('Социально-коммуникативное разви'!W9="","",IF('Художественно-эстетическое разв'!AC9="","",IF('Художественно-эстетическое разв'!AD9="","",('Социально-коммуникативное разви'!U9+'Социально-коммуникативное разви'!V9+'Социально-коммуникативное разви'!W9+'Художественно-эстетическое разв'!AC9+'Художественно-эстетическое разв'!AD9)/5)))))</f>
        <v/>
      </c>
      <c r="AT8" s="82" t="str">
        <f t="shared" si="2"/>
        <v/>
      </c>
      <c r="AU8" s="82" t="str">
        <f>IF('Речевое развитие'!D8="","",IF('Речевое развитие'!D8&gt;1.5,"сформирован",IF('Речевое развитие'!D8&lt;0.5,"не сформирован", "в стадии формирования")))</f>
        <v/>
      </c>
      <c r="AV8" s="82" t="str">
        <f>IF('Речевое развитие'!E8="","",IF('Речевое развитие'!E8&gt;1.5,"сформирован",IF('Речевое развитие'!E8&lt;0.5,"не сформирован", "в стадии формирования")))</f>
        <v/>
      </c>
      <c r="AW8" s="82" t="str">
        <f>IF('Речевое развитие'!F8="","",IF('Речевое развитие'!F8&gt;1.5,"сформирован",IF('Речевое развитие'!F8&lt;0.5,"не сформирован", "в стадии формирования")))</f>
        <v/>
      </c>
      <c r="AX8" s="82" t="str">
        <f>IF('Речевое развитие'!G8="","",IF('Речевое развитие'!G8&gt;1.5,"сформирован",IF('Речевое развитие'!G8&lt;0.5,"не сформирован", "в стадии формирования")))</f>
        <v/>
      </c>
      <c r="AY8" s="82" t="str">
        <f>IF('Речевое развитие'!H8="","",IF('Речевое развитие'!H8&gt;1.5,"сформирован",IF('Речевое развитие'!H8&lt;0.5,"не сформирован", "в стадии формирования")))</f>
        <v/>
      </c>
      <c r="AZ8" s="82" t="str">
        <f>IF('Речевое развитие'!I8="","",IF('Речевое развитие'!I8&gt;1.5,"сформирован",IF('Речевое развитие'!I8&lt;0.5,"не сформирован", "в стадии формирования")))</f>
        <v/>
      </c>
      <c r="BA8" s="82" t="str">
        <f>IF('Речевое развитие'!J8="","",IF('Речевое развитие'!J8&gt;1.5,"сформирован",IF('Речевое развитие'!J8&lt;0.5,"не сформирован", "в стадии формирования")))</f>
        <v/>
      </c>
      <c r="BB8" s="82" t="str">
        <f>IF('Речевое развитие'!K8="","",IF('Речевое развитие'!K8&gt;1.5,"сформирован",IF('Речевое развитие'!K8&lt;0.5,"не сформирован", "в стадии формирования")))</f>
        <v/>
      </c>
      <c r="BC8" s="82" t="str">
        <f>IF('Речевое развитие'!L8="","",IF('Речевое развитие'!L8&gt;1.5,"сформирован",IF('Речевое развитие'!L8&lt;0.5,"не сформирован", "в стадии формирования")))</f>
        <v/>
      </c>
      <c r="BD8" s="82" t="str">
        <f>IF('Речевое развитие'!M8="","",IF('Речевое развитие'!M8&gt;1.5,"сформирован",IF('Речевое развитие'!M8&lt;0.5,"не сформирован", "в стадии формирования")))</f>
        <v/>
      </c>
      <c r="BE8" s="82" t="str">
        <f>IF('Речевое развитие'!N8="","",IF('Речевое развитие'!N8&gt;1.5,"сформирован",IF('Речевое развитие'!N8&lt;0.5,"не сформирован", "в стадии формирования")))</f>
        <v/>
      </c>
      <c r="BF8" s="214" t="str">
        <f>IF('Речевое развитие'!D8="","",IF('Речевое развитие'!E8="","",IF('Речевое развитие'!F8="","",IF('Речевое развитие'!G8="","",IF('Речевое развитие'!H8="","",IF('Речевое развитие'!I8="","",IF('Речевое развитие'!J8="","",IF('Речевое развитие'!K8="","",IF('Речевое развитие'!L8="","",IF('Речевое развитие'!M8="","",IF('Речевое развитие'!N8="","",('Речевое развитие'!D8+'Речевое развитие'!E8+'Речевое развитие'!F8+'Речевое развитие'!G8+'Речевое развитие'!H8+'Речевое развитие'!I8+'Речевое развитие'!J8+'Речевое развитие'!K8+'Речевое развитие'!L8+'Речевое развитие'!M8+'Речевое развитие'!N8)/11)))))))))))</f>
        <v/>
      </c>
      <c r="BG8" s="82" t="str">
        <f t="shared" si="3"/>
        <v/>
      </c>
      <c r="BH8" s="82" t="str">
        <f>IF('Художественно-эстетическое разв'!Y9="","",IF('Художественно-эстетическое разв'!Y9&gt;1.5,"сформирован",IF('Художественно-эстетическое разв'!Y9&lt;0.5,"не сформирован", "в стадии формирования")))</f>
        <v/>
      </c>
      <c r="BI8" s="82" t="str">
        <f>IF('Физическое развитие'!D8="","",IF('Физическое развитие'!D8&gt;1.5,"сформирован",IF('Физическое развитие'!D8&lt;0.5,"не сформирован", "в стадии формирования")))</f>
        <v/>
      </c>
      <c r="BJ8" s="82" t="str">
        <f>IF('Физическое развитие'!E8="","",IF('Физическое развитие'!E8&gt;1.5,"сформирован",IF('Физическое развитие'!E8&lt;0.5,"не сформирован", "в стадии формирования")))</f>
        <v/>
      </c>
      <c r="BK8" s="82" t="str">
        <f>IF('Физическое развитие'!F8="","",IF('Физическое развитие'!F8&gt;1.5,"сформирован",IF('Физическое развитие'!F8&lt;0.5,"не сформирован", "в стадии формирования")))</f>
        <v/>
      </c>
      <c r="BL8" s="82" t="str">
        <f>IF('Физическое развитие'!G8="","",IF('Физическое развитие'!G8&gt;1.5,"сформирован",IF('Физическое развитие'!G8&lt;0.5,"не сформирован", "в стадии формирования")))</f>
        <v/>
      </c>
      <c r="BM8" s="82" t="str">
        <f>IF('Физическое развитие'!H8="","",IF('Физическое развитие'!H8&gt;1.5,"сформирован",IF('Физическое развитие'!H8&lt;0.5,"не сформирован", "в стадии формирования")))</f>
        <v/>
      </c>
      <c r="BN8" s="82" t="str">
        <f>IF('Физическое развитие'!I8="","",IF('Физическое развитие'!I8&gt;1.5,"сформирован",IF('Физическое развитие'!I8&lt;0.5,"не сформирован", "в стадии формирования")))</f>
        <v/>
      </c>
      <c r="BO8" s="82" t="str">
        <f>IF('Физическое развитие'!J8="","",IF('Физическое развитие'!J8&gt;1.5,"сформирован",IF('Физическое развитие'!J8&lt;0.5,"не сформирован", "в стадии формирования")))</f>
        <v/>
      </c>
      <c r="BP8" s="82" t="str">
        <f>IF('Физическое развитие'!K8="","",IF('Физическое развитие'!K8&gt;1.5,"сформирован",IF('Физическое развитие'!K8&lt;0.5,"не сформирован", "в стадии формирования")))</f>
        <v/>
      </c>
      <c r="BQ8" s="82" t="str">
        <f>IF('Физическое развитие'!L8="","",IF('Физическое развитие'!L8&gt;1.5,"сформирован",IF('Физическое развитие'!L8&lt;0.5,"не сформирован", "в стадии формирования")))</f>
        <v/>
      </c>
      <c r="BR8" s="82" t="str">
        <f>IF('Физическое развитие'!M8="","",IF('Физическое развитие'!M8&gt;1.5,"сформирован",IF('Физическое развитие'!M8&lt;0.5,"не сформирован", "в стадии формирования")))</f>
        <v/>
      </c>
      <c r="BS8" s="82" t="str">
        <f>IF('Физическое развитие'!N8="","",IF('Физическое развитие'!N8&gt;1.5,"сформирован",IF('Физическое развитие'!N8&lt;0.5,"не сформирован", "в стадии формирования")))</f>
        <v/>
      </c>
      <c r="BT8" s="82" t="str">
        <f>IF('Физическое развитие'!O8="","",IF('Физическое развитие'!O8&gt;1.5,"сформирован",IF('Физическое развитие'!O8&lt;0.5,"не сформирован", "в стадии формирования")))</f>
        <v/>
      </c>
      <c r="BU8" s="82" t="str">
        <f>IF('Физическое развитие'!P8="","",IF('Физическое развитие'!P8&gt;1.5,"сформирован",IF('Физическое развитие'!P8&lt;0.5,"не сформирован", "в стадии формирования")))</f>
        <v/>
      </c>
      <c r="BV8" s="214" t="str">
        <f>IF('Художественно-эстетическое разв'!Y9="","",IF('Физическое развитие'!D8="","",IF('Физическое развитие'!E8="","",IF('Физическое развитие'!F8="","",IF('Физическое развитие'!H8="","",IF('Физическое развитие'!I8="","",IF('Физическое развитие'!J8="","",IF('Физическое развитие'!L8="","",IF('Физическое развитие'!M8="","",IF('Физическое развитие'!G8="","",IF('Физическое развитие'!N8="","",IF('Физическое развитие'!O8="","",IF('Физическое развитие'!P8="","",IF('Физическое развитие'!Q8="","",('Художественно-эстетическое разв'!Y9+'Физическое развитие'!D8+'Физическое развитие'!E8+'Физическое развитие'!F8+'Физическое развитие'!H8+'Физическое развитие'!I8+'Физическое развитие'!J8+'Физическое развитие'!L8+'Физическое развитие'!M8+'Физическое развитие'!G8+'Физическое развитие'!N8+'Физическое развитие'!O8+'Физическое развитие'!P8+'Физическое развитие'!Q8)/14))))))))))))))</f>
        <v/>
      </c>
      <c r="BW8" s="82" t="str">
        <f t="shared" si="4"/>
        <v/>
      </c>
      <c r="BX8" s="82"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BY8" s="82" t="str">
        <f>IF('Социально-коммуникативное разви'!N9="","",IF('Социально-коммуникативное разви'!N9&gt;1.5,"сформирован",IF('Социально-коммуникативное разви'!N9&lt;0.5,"не сформирован", "в стадии формирования")))</f>
        <v/>
      </c>
      <c r="BZ8" s="82" t="str">
        <f>IF('Социально-коммуникативное разви'!O9="","",IF('Социально-коммуникативное разви'!O9&gt;1.5,"сформирован",IF('Социально-коммуникативное разви'!O9&lt;0.5,"не сформирован", "в стадии формирования")))</f>
        <v/>
      </c>
      <c r="CA8" s="82" t="str">
        <f>IF('Социально-коммуникативное разви'!P9="","",IF('Социально-коммуникативное разви'!P9&gt;1.5,"сформирован",IF('Социально-коммуникативное разви'!P9&lt;0.5,"не сформирован", "в стадии формирования")))</f>
        <v/>
      </c>
      <c r="CB8" s="82"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CC8" s="82" t="str">
        <f>IF('Социально-коммуникативное разви'!R9="","",IF('Социально-коммуникативное разви'!R9&gt;1.5,"сформирован",IF('Социально-коммуникативное разви'!R9&lt;0.5,"не сформирован", "в стадии формирования")))</f>
        <v/>
      </c>
      <c r="CD8" s="82"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CE8" s="82"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CF8" s="82"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CG8" s="82" t="str">
        <f>IF('Социально-коммуникативное разви'!V9="","",IF('Социально-коммуникативное разви'!V9&gt;1.5,"сформирован",IF('Социально-коммуникативное разви'!V9&lt;0.5,"не сформирован", "в стадии формирования")))</f>
        <v/>
      </c>
      <c r="CH8" s="82" t="str">
        <f>IF('Социально-коммуникативное разви'!W9="","",IF('Социально-коммуникативное разви'!W9&gt;1.5,"сформирован",IF('Социально-коммуникативное разви'!W9&lt;0.5,"не сформирован", "в стадии формирования")))</f>
        <v/>
      </c>
      <c r="CI8" s="82" t="str">
        <f>IF('Социально-коммуникативное разви'!X9="","",IF('Социально-коммуникативное разви'!X9&gt;1.5,"сформирован",IF('Социально-коммуникативное разви'!X9&lt;0.5,"не сформирован", "в стадии формирования")))</f>
        <v/>
      </c>
      <c r="CJ8" s="82" t="str">
        <f>IF('Социально-коммуникативное разви'!Y9="","",IF('Социально-коммуникативное разви'!Y9&gt;1.5,"сформирован",IF('Социально-коммуникативное разви'!Y9&lt;0.5,"не сформирован", "в стадии формирования")))</f>
        <v/>
      </c>
      <c r="CK8" s="82" t="str">
        <f>IF('Социально-коммуникативное разви'!Z9="","",IF('Социально-коммуникативное разви'!Z9&gt;1.5,"сформирован",IF('Социально-коммуникативное разви'!Z9&lt;0.5,"не сформирован", "в стадии формирования")))</f>
        <v/>
      </c>
      <c r="CL8" s="82" t="str">
        <f>IF('Физическое развитие'!K8="","",IF('Физическое развитие'!K8&gt;1.5,"сформирован",IF('Физическое развитие'!K8&lt;0.5,"не сформирован", "в стадии формирования")))</f>
        <v/>
      </c>
      <c r="CM8" s="214" t="str">
        <f>IF('Социально-коммуникативное разви'!M9="","",IF('Социально-коммуникативное разви'!N9="","",IF('Социально-коммуникативное разви'!AI9="","",IF('Социально-коммуникативное разви'!AN9="","",IF('Социально-коммуникативное разви'!AO9="","",IF('Социально-коммуникативное разви'!AP9="","",IF('Социально-коммуникативное разви'!AQ9="","",IF('Социально-коммуникативное разви'!AR9="","",IF('Социально-коммуникативное разви'!AS9="","",IF('Социально-коммуникативное разви'!AT9="","",IF('Социально-коммуникативное разви'!AV9="","",IF('Социально-коммуникативное разви'!AW9="","",IF('Социально-коммуникативное разви'!AX9="","",IF('Социально-коммуникативное разви'!AY9="","",IF('Физическое развитие'!K8="","",('Социально-коммуникативное разви'!M9+'Социально-коммуникативное разви'!N9+'Социально-коммуникативное разви'!AI9+'Социально-коммуникативное разви'!AN9+'Социально-коммуникативное разви'!AO9+'Социально-коммуникативное разви'!AP9+'Социально-коммуникативное разви'!AQ9+'Социально-коммуникативное разви'!AR9+'Социально-коммуникативное разви'!AS9+'Социально-коммуникативное разви'!AT9+'Социально-коммуникативное разви'!AV9+'Социально-коммуникативное разви'!AW9+'Социально-коммуникативное разви'!AX9+'Социально-коммуникативное разви'!AY9+'Физическое развитие'!K8)/15)))))))))))))))</f>
        <v/>
      </c>
      <c r="CN8" s="82" t="str">
        <f t="shared" si="5"/>
        <v/>
      </c>
      <c r="CO8" s="82" t="str">
        <f>IF('Социально-коммуникативное разви'!D9="","",IF('Социально-коммуникативное разви'!D9&gt;1.5,"сформирован",IF('Социально-коммуникативное разви'!D9&lt;0.5,"не сформирован", "в стадии формирования")))</f>
        <v/>
      </c>
      <c r="CP8" s="82"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CQ8" s="82"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CR8" s="82"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CS8" s="82" t="str">
        <f>IF('Социально-коммуникативное разви'!R9="","",IF('Социально-коммуникативное разви'!R9&gt;1.5,"сформирован",IF('Социально-коммуникативное разви'!R9&lt;0.5,"не сформирован", "в стадии формирования")))</f>
        <v/>
      </c>
      <c r="CT8" s="82"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CU8" s="82"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CV8" s="82" t="str">
        <f>IF('Социально-коммуникативное разви'!Y9="","",IF('Социально-коммуникативное разви'!Y9&gt;1.5,"сформирован",IF('Социально-коммуникативное разви'!Y9&lt;0.5,"не сформирован", "в стадии формирования")))</f>
        <v/>
      </c>
      <c r="CW8" s="82" t="str">
        <f>IF('Социально-коммуникативное разви'!Z9="","",IF('Социально-коммуникативное разви'!Z9&gt;1.5,"сформирован",IF('Социально-коммуникативное разви'!Z9&lt;0.5,"не сформирован", "в стадии формирования")))</f>
        <v/>
      </c>
      <c r="CX8" s="82" t="str">
        <f>IF('Социально-коммуникативное разви'!AU9="","",IF('Социально-коммуникативное разви'!AU9&gt;1.5,"сформирован",IF('Социально-коммуникативное разви'!AU9&lt;0.5,"не сформирован", "в стадии формирования")))</f>
        <v/>
      </c>
      <c r="CY8" s="82" t="str">
        <f>IF('Социально-коммуникативное разви'!AZ9="","",IF('Социально-коммуникативное разви'!AZ9&gt;1.5,"сформирован",IF('Социально-коммуникативное разви'!AZ9&lt;0.5,"не сформирован", "в стадии формирования")))</f>
        <v/>
      </c>
      <c r="CZ8" s="82" t="str">
        <f>IF('Социально-коммуникативное разви'!BA9="","",IF('Социально-коммуникативное разви'!BA9&gt;1.5,"сформирован",IF('Социально-коммуникативное разви'!BA9&lt;0.5,"не сформирован", "в стадии формирования")))</f>
        <v/>
      </c>
      <c r="DA8" s="82" t="str">
        <f>IF('Социально-коммуникативное разви'!BB9="","",IF('Социально-коммуникативное разви'!BB9&gt;1.5,"сформирован",IF('Социально-коммуникативное разви'!BB9&lt;0.5,"не сформирован", "в стадии формирования")))</f>
        <v/>
      </c>
      <c r="DB8" s="82" t="str">
        <f>IF('Познавательное развитие'!G9="","",IF('Познавательное развитие'!G9&gt;1.5,"сформирован",IF('Познавательное развитие'!G9&lt;0.5,"не сформирован", "в стадии формирования")))</f>
        <v/>
      </c>
      <c r="DC8" s="82" t="str">
        <f>IF('Познавательное развитие'!H9="","",IF('Познавательное развитие'!H9&gt;1.5,"сформирован",IF('Познавательное развитие'!H9&lt;0.5,"не сформирован", "в стадии формирования")))</f>
        <v/>
      </c>
      <c r="DD8" s="82" t="str">
        <f>IF('Познавательное развитие'!T9="","",IF('Познавательное развитие'!T9&gt;1.5,"сформирован",IF('Познавательное развитие'!T9&lt;0.5,"не сформирован", "в стадии формирования")))</f>
        <v/>
      </c>
      <c r="DE8" s="82" t="str">
        <f>IF('Познавательное развитие'!U9="","",IF('Познавательное развитие'!U9&gt;1.5,"сформирован",IF('Познавательное развитие'!U9&lt;0.5,"не сформирован", "в стадии формирования")))</f>
        <v/>
      </c>
      <c r="DF8" s="82" t="str">
        <f>IF('Познавательное развитие'!W9="","",IF('Познавательное развитие'!W9&gt;1.5,"сформирован",IF('Познавательное развитие'!W9&lt;0.5,"не сформирован", "в стадии формирования")))</f>
        <v/>
      </c>
      <c r="DG8" s="82" t="str">
        <f>IF('Познавательное развитие'!X9="","",IF('Познавательное развитие'!X9&gt;1.5,"сформирован",IF('Познавательное развитие'!X9&lt;0.5,"не сформирован", "в стадии формирования")))</f>
        <v/>
      </c>
      <c r="DH8" s="82" t="str">
        <f>IF('Познавательное развитие'!AB9="","",IF('Познавательное развитие'!AB9&gt;1.5,"сформирован",IF('Познавательное развитие'!AB9&lt;0.5,"не сформирован", "в стадии формирования")))</f>
        <v/>
      </c>
      <c r="DI8" s="82" t="str">
        <f>IF('Познавательное развитие'!AC9="","",IF('Познавательное развитие'!AC9&gt;1.5,"сформирован",IF('Познавательное развитие'!AC9&lt;0.5,"не сформирован", "в стадии формирования")))</f>
        <v/>
      </c>
      <c r="DJ8" s="82" t="str">
        <f>IF('Познавательное развитие'!AD9="","",IF('Познавательное развитие'!AD9&gt;1.5,"сформирован",IF('Познавательное развитие'!AD9&lt;0.5,"не сформирован", "в стадии формирования")))</f>
        <v/>
      </c>
      <c r="DK8" s="82" t="str">
        <f>IF('Познавательное развитие'!AE9="","",IF('Познавательное развитие'!AE9&gt;1.5,"сформирован",IF('Познавательное развитие'!AE9&lt;0.5,"не сформирован", "в стадии формирования")))</f>
        <v/>
      </c>
      <c r="DL8" s="82" t="str">
        <f>IF('Познавательное развитие'!AF9="","",IF('Познавательное развитие'!AF9&gt;1.5,"сформирован",IF('Познавательное развитие'!AF9&lt;0.5,"не сформирован", "в стадии формирования")))</f>
        <v/>
      </c>
      <c r="DM8" s="82" t="str">
        <f>IF('Познавательное развитие'!AG9="","",IF('Познавательное развитие'!AG9&gt;1.5,"сформирован",IF('Познавательное развитие'!AG9&lt;0.5,"не сформирован", "в стадии формирования")))</f>
        <v/>
      </c>
      <c r="DN8" s="82" t="str">
        <f>IF('Познавательное развитие'!AI9="","",IF('Познавательное развитие'!AI9&gt;1.5,"сформирован",IF('Познавательное развитие'!AI9&lt;0.5,"не сформирован", "в стадии формирования")))</f>
        <v/>
      </c>
      <c r="DO8" s="82" t="str">
        <f>IF('Познавательное развитие'!AJ9="","",IF('Познавательное развитие'!AJ9&gt;1.5,"сформирован",IF('Познавательное развитие'!AJ9&lt;0.5,"не сформирован", "в стадии формирования")))</f>
        <v/>
      </c>
      <c r="DP8" s="82" t="str">
        <f>IF('Познавательное развитие'!AK9="","",IF('Познавательное развитие'!AK9&gt;1.5,"сформирован",IF('Познавательное развитие'!AK9&lt;0.5,"не сформирован", "в стадии формирования")))</f>
        <v/>
      </c>
      <c r="DQ8" s="82" t="str">
        <f>IF('Познавательное развитие'!AL9="","",IF('Познавательное развитие'!AL9&gt;1.5,"сформирован",IF('Познавательное развитие'!AL9&lt;0.5,"не сформирован", "в стадии формирования")))</f>
        <v/>
      </c>
      <c r="DR8" s="82" t="str">
        <f>IF('Речевое развитие'!Q8="","",IF('Речевое развитие'!Q8&gt;1.5,"сформирован",IF('Речевое развитие'!Q8&lt;0.5,"не сформирован", "в стадии формирования")))</f>
        <v/>
      </c>
      <c r="DS8" s="82" t="str">
        <f>IF('Речевое развитие'!R8="","",IF('Речевое развитие'!R8&gt;1.5,"сформирован",IF('Речевое развитие'!R8&lt;0.5,"не сформирован", "в стадии формирования")))</f>
        <v/>
      </c>
      <c r="DT8" s="82" t="str">
        <f>IF('Речевое развитие'!S8="","",IF('Речевое развитие'!S8&gt;1.5,"сформирован",IF('Речевое развитие'!S8&lt;0.5,"не сформирован", "в стадии формирования")))</f>
        <v/>
      </c>
      <c r="DU8" s="82" t="str">
        <f>IF('Речевое развитие'!T8="","",IF('Речевое развитие'!T8&gt;1.5,"сформирован",IF('Речевое развитие'!T8&lt;0.5,"не сформирован", "в стадии формирования")))</f>
        <v/>
      </c>
      <c r="DV8" s="82" t="str">
        <f>IF('Речевое развитие'!U8="","",IF('Речевое развитие'!U8&gt;1.5,"сформирован",IF('Речевое развитие'!U8&lt;0.5,"не сформирован", "в стадии формирования")))</f>
        <v/>
      </c>
      <c r="DW8" s="82" t="str">
        <f>IF('Художественно-эстетическое разв'!S9="","",IF('Художественно-эстетическое разв'!S9&gt;1.5,"сформирован",IF('Художественно-эстетическое разв'!S9&lt;0.5,"не сформирован", "в стадии формирования")))</f>
        <v/>
      </c>
      <c r="DX8" s="82" t="str">
        <f>IF('Художественно-эстетическое разв'!T9="","",IF('Художественно-эстетическое разв'!T9&gt;1.5,"сформирован",IF('Художественно-эстетическое разв'!T9&lt;0.5,"не сформирован", "в стадии формирования")))</f>
        <v/>
      </c>
      <c r="DY8" s="82" t="str">
        <f>IF('Физическое развитие'!T8="","",IF('Физическое развитие'!T8&gt;1.5,"сформирован",IF('Физическое развитие'!T8&lt;0.5,"не сформирован", "в стадии формирования")))</f>
        <v/>
      </c>
      <c r="DZ8" s="82" t="str">
        <f>IF('Физическое развитие'!U8="","",IF('Физическое развитие'!U8&gt;1.5,"сформирован",IF('Физическое развитие'!U8&lt;0.5,"не сформирован", "в стадии формирования")))</f>
        <v/>
      </c>
      <c r="EA8" s="82" t="str">
        <f>IF('Физическое развитие'!V8="","",IF('Физическое развитие'!V8&gt;1.5,"сформирован",IF('Физическое развитие'!V8&lt;0.5,"не сформирован", "в стадии формирования")))</f>
        <v/>
      </c>
      <c r="EB8" s="214" t="str">
        <f>IF('Социально-коммуникативное разви'!D9="","",IF('Социально-коммуникативное разви'!E9="","",IF('Социально-коммуникативное разви'!F9="","",IF('Социально-коммуникативное разви'!Q9="","",IF('Социально-коммуникативное разви'!R9="","",IF('Социально-коммуникативное разви'!S9="","",IF('Социально-коммуникативное разви'!T9="","",IF('Социально-коммуникативное разви'!Y9="","",IF('Социально-коммуникативное разви'!Z9="","",IF('Социально-коммуникативное разви'!AU9="","",IF('Социально-коммуникативное разви'!AZ9="","",IF('Социально-коммуникативное разви'!BA9="","",IF('Социально-коммуникативное разви'!BB9="","",IF('Познавательное развитие'!G9="","",IF('Познавательное развитие'!H9="","",IF('Познавательное развитие'!T9="","",IF('Познавательное развитие'!U9="","",IF('Познавательное развитие'!W9="","",IF('Познавательное развитие'!X9="","",IF('Познавательное развитие'!AB9="","",IF('Познавательное развитие'!AC9="","",IF('Познавательное развитие'!AD9="","",IF('Познавательное развитие'!AE9="","",IF('Познавательное развитие'!AF9="","",IF('Познавательное развитие'!AG9="","",IF('Познавательное развитие'!AI9="","",IF('Познавательное развитие'!AJ9="","",IF('Познавательное развитие'!AK9="","",IF('Познавательное развитие'!AL9="","",IF('Речевое развитие'!Q8="","",IF('Речевое развитие'!R8="","",IF('Речевое развитие'!S8="","",IF('Речевое развитие'!T8="","",IF('Речевое развитие'!U8="","",IF('Художественно-эстетическое разв'!S9="","",IF('Художественно-эстетическое разв'!T9="","",IF('Физическое развитие'!T8="","",IF('Физическое развитие'!U8="","",IF('Физическое развитие'!V8="","",('Социально-коммуникативное разви'!D9+'Социально-коммуникативное разви'!E9+'Социально-коммуникативное разви'!F9+'Социально-коммуникативное разви'!Q9+'Социально-коммуникативное разви'!R9+'Социально-коммуникативное разви'!S9+'Социально-коммуникативное разви'!T9+'Социально-коммуникативное разви'!Y9+'Социально-коммуникативное разви'!Z9+'Социально-коммуникативное разви'!AU9+'Социально-коммуникативное разви'!AZ9+'Социально-коммуникативное разви'!BA9+'Социально-коммуникативное разви'!BB9+'Познавательное развитие'!G9+'Познавательное развитие'!H9+'Познавательное развитие'!T9+'Познавательное развитие'!U9+'Познавательное развитие'!W9+'Познавательное развитие'!X9+'Познавательное развитие'!AB9+'Познавательное развитие'!AC9+'Познавательное развитие'!AD9+'Познавательное развитие'!AE9+'Познавательное развитие'!AF9+'Познавательное развитие'!AG9+'Познавательное развитие'!AI9+'Познавательное развитие'!AJ9+'Познавательное развитие'!AK9+'Познавательное развитие'!AL9+'Речевое развитие'!Q8+'Речевое развитие'!R8+'Речевое развитие'!S8+'Речевое развитие'!T8+'Речевое развитие'!U8+'Художественно-эстетическое разв'!S9+'Художественно-эстетическое разв'!T9+'Физическое развитие'!T8+'Физическое развитие'!U8+'Физическое развитие'!V8)/39)))))))))))))))))))))))))))))))))))))))</f>
        <v/>
      </c>
      <c r="EC8" s="82" t="str">
        <f t="shared" si="6"/>
        <v/>
      </c>
    </row>
    <row r="9" spans="1:133">
      <c r="A9" s="89">
        <f>список!A7</f>
        <v>6</v>
      </c>
      <c r="B9" s="82" t="str">
        <f>IF(список!B7="","",список!B7)</f>
        <v/>
      </c>
      <c r="C9" s="82">
        <f>IF(список!C7="","",список!C7)</f>
        <v>0</v>
      </c>
      <c r="D9" s="82" t="str">
        <f>IF('Социально-коммуникативное разви'!AA10="","",IF('Социально-коммуникативное разви'!AA10&gt;1.5,"сформирован",IF('Социально-коммуникативное разви'!AA10&lt;0.5,"не сформирован", "в стадии формирования")))</f>
        <v/>
      </c>
      <c r="E9" s="82" t="str">
        <f>IF('Социально-коммуникативное разви'!AB10="","",IF('Социально-коммуникативное разви'!AB10&gt;1.5,"сформирован",IF('Социально-коммуникативное разви'!AB10&lt;0.5,"не сформирован", "в стадии формирования")))</f>
        <v/>
      </c>
      <c r="F9" s="82" t="str">
        <f>IF('Социально-коммуникативное разви'!AC10="","",IF('Социально-коммуникативное разви'!AC10&gt;1.5,"сформирован",IF('Социально-коммуникативное разви'!AC10&lt;0.5,"не сформирован", "в стадии формирования")))</f>
        <v/>
      </c>
      <c r="G9" s="82" t="str">
        <f>IF('Социально-коммуникативное разви'!AD10="","",IF('Социально-коммуникативное разви'!AD10&gt;1.5,"сформирован",IF('Социально-коммуникативное разви'!AD10&lt;0.5,"не сформирован", "в стадии формирования")))</f>
        <v/>
      </c>
      <c r="H9" s="82" t="str">
        <f>IF('Социально-коммуникативное разви'!AE10="","",IF('Социально-коммуникативное разви'!AE10&gt;1.5,"сформирован",IF('Социально-коммуникативное разви'!AE10&lt;0.5,"не сформирован", "в стадии формирования")))</f>
        <v/>
      </c>
      <c r="I9" s="82" t="str">
        <f>IF('Социально-коммуникативное разви'!AF10="","",IF('Социально-коммуникативное разви'!AF10&gt;1.5,"сформирован",IF('Социально-коммуникативное разви'!AF10&lt;0.5,"не сформирован", "в стадии формирования")))</f>
        <v/>
      </c>
      <c r="J9" s="82" t="str">
        <f>IF('Познавательное развитие'!D10="","",IF('Познавательное развитие'!D10&gt;1.5,"сформирован",IF('Познавательное развитие'!D10&lt;0.5,"не сформирован", "в стадии формирования")))</f>
        <v/>
      </c>
      <c r="K9" s="82" t="str">
        <f>IF('Познавательное развитие'!E10="","",IF('Познавательное развитие'!E10&gt;1.5,"сформирован",IF('Познавательное развитие'!E10&lt;0.5,"не сформирован", "в стадии формирования")))</f>
        <v/>
      </c>
      <c r="L9" s="82" t="str">
        <f>IF('Познавательное развитие'!F10="","",IF('Познавательное развитие'!F10&gt;1.5,"сформирован",IF('Познавательное развитие'!F10&lt;0.5,"не сформирован", "в стадии формирования")))</f>
        <v/>
      </c>
      <c r="M9" s="82" t="str">
        <f>IF('Познавательное развитие'!G10="","",IF('Познавательное развитие'!G10&gt;1.5,"сформирован",IF('Познавательное развитие'!G10&lt;0.5,"не сформирован", "в стадии формирования")))</f>
        <v/>
      </c>
      <c r="N9" s="82" t="str">
        <f>IF('Познавательное развитие'!H10="","",IF('Познавательное развитие'!H10&gt;1.5,"сформирован",IF('Познавательное развитие'!H10&lt;0.5,"не сформирован", "в стадии формирования")))</f>
        <v/>
      </c>
      <c r="O9" s="82" t="str">
        <f>IF('Познавательное развитие'!I10="","",IF('Познавательное развитие'!I10&gt;1.5,"сформирован",IF('Познавательное развитие'!I10&lt;0.5,"не сформирован", "в стадии формирования")))</f>
        <v/>
      </c>
      <c r="P9" s="82" t="str">
        <f>IF('Познавательное развитие'!J10="","",IF('Познавательное развитие'!J10&gt;1.5,"сформирован",IF('Познавательное развитие'!J10&lt;0.5,"не сформирован", "в стадии формирования")))</f>
        <v/>
      </c>
      <c r="Q9" s="82" t="str">
        <f>IF('Познавательное развитие'!K10="","",IF('Познавательное развитие'!K10&gt;1.5,"сформирован",IF('Познавательное развитие'!K10&lt;0.5,"не сформирован", "в стадии формирования")))</f>
        <v/>
      </c>
      <c r="R9" s="82"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S9" s="82" t="str">
        <f>IF('Художественно-эстетическое разв'!E10="","",IF('Художественно-эстетическое разв'!E10&gt;1.5,"сформирован",IF('Художественно-эстетическое разв'!E10&lt;0.5,"не сформирован", "в стадии формирования")))</f>
        <v/>
      </c>
      <c r="T9" s="82" t="str">
        <f>IF('Художественно-эстетическое разв'!F10="","",IF('Художественно-эстетическое разв'!F10&gt;1.5,"сформирован",IF('Художественно-эстетическое разв'!F10&lt;0.5,"не сформирован", "в стадии формирования")))</f>
        <v/>
      </c>
      <c r="U9" s="82" t="str">
        <f>IF('Художественно-эстетическое разв'!G10="","",IF('Художественно-эстетическое разв'!G10&gt;1.5,"сформирован",IF('Художественно-эстетическое разв'!G10&lt;0.5,"не сформирован", "в стадии формирования")))</f>
        <v/>
      </c>
      <c r="V9" s="82" t="str">
        <f>IF('Художественно-эстетическое разв'!H10="","",IF('Художественно-эстетическое разв'!H10&gt;1.5,"сформирован",IF('Художественно-эстетическое разв'!H10&lt;0.5,"не сформирован", "в стадии формирования")))</f>
        <v/>
      </c>
      <c r="W9" s="82" t="str">
        <f>IF('Художественно-эстетическое разв'!I10="","",IF('Художественно-эстетическое разв'!I10&gt;1.5,"сформирован",IF('Художественно-эстетическое разв'!I10&lt;0.5,"не сформирован", "в стадии формирования")))</f>
        <v/>
      </c>
      <c r="X9" s="82" t="str">
        <f>IF('Художественно-эстетическое разв'!J10="","",IF('Художественно-эстетическое разв'!J10&gt;1.5,"сформирован",IF('Художественно-эстетическое разв'!J10&lt;0.5,"не сформирован", "в стадии формирования")))</f>
        <v/>
      </c>
      <c r="Y9" s="82" t="str">
        <f>IF('Физическое развитие'!W9="","",IF('Физическое развитие'!W9&gt;1.5,"сформирован",IF('Физическое развитие'!W9&lt;0.5,"не сформирован", "в стадии формирования")))</f>
        <v/>
      </c>
      <c r="Z9" s="214" t="str">
        <f>IF('Социально-коммуникативное разви'!AA10="","",IF('Социально-коммуникативное разви'!AF10="","",IF('Социально-коммуникативное разви'!AG10="","",IF('Социально-коммуникативное разви'!AH10="","",IF('Социально-коммуникативное разви'!AJ10="","",IF('Социально-коммуникативное разви'!AK10="","",IF('Познавательное развитие'!D10="","",IF('Познавательное развитие'!I10="","",IF('Познавательное развитие'!M10="","",IF('Познавательное развитие'!N10="","",IF('Познавательное развитие'!O10="","",IF('Познавательное развитие'!P10="","",IF('Познавательное развитие'!Q10="","",IF('Познавательное развитие'!Y10="","",IF('Художественно-эстетическое разв'!D10="","",IF('Художественно-эстетическое разв'!G10="","",IF('Художественно-эстетическое разв'!H10="","",IF('Художественно-эстетическое разв'!I10="","",IF('Физическое развитие'!W9="","",IF('Художественно-эстетическое разв'!L10="","",IF('Художественно-эстетическое разв'!M10="","",IF('Художественно-эстетическое разв'!U10="","",('Социально-коммуникативное разви'!AA10+'Социально-коммуникативное разви'!AF10+'Социально-коммуникативное разви'!AG10+'Социально-коммуникативное разви'!AH10+'Социально-коммуникативное разви'!AJ10+'Социально-коммуникативное разви'!AK10+'Познавательное развитие'!D10+'Познавательное развитие'!I10+'Познавательное развитие'!M10+'Познавательное развитие'!N10+'Познавательное развитие'!O10+'Познавательное развитие'!P10+'Познавательное развитие'!Q10+'Познавательное развитие'!Y10+'Художественно-эстетическое разв'!D10+'Художественно-эстетическое разв'!G10+'Художественно-эстетическое разв'!H10+'Художественно-эстетическое разв'!I10+'Художественно-эстетическое разв'!L10+'Художественно-эстетическое разв'!M10+'Художественно-эстетическое разв'!U10+'Физическое развитие'!W9)/22))))))))))))))))))))))</f>
        <v/>
      </c>
      <c r="AA9" s="82" t="str">
        <f t="shared" si="0"/>
        <v/>
      </c>
      <c r="AB9" s="82"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AC9" s="82"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AD9" s="82"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AE9" s="82"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AF9" s="82"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AG9" s="82"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AH9" s="82"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AI9" s="82" t="str">
        <f>IF('Познавательное развитие'!V10="","",IF('Познавательное развитие'!V10&gt;1.5,"сформирован",IF('Познавательное развитие'!V10&lt;0.5,"не сформирован", "в стадии формирования")))</f>
        <v/>
      </c>
      <c r="AJ9" s="82" t="str">
        <f>IF('Художественно-эстетическое разв'!Z10="","",IF('Художественно-эстетическое разв'!Z10&gt;1.5,"сформирован",IF('Художественно-эстетическое разв'!Z10&lt;0.5,"не сформирован", "в стадии формирования")))</f>
        <v/>
      </c>
      <c r="AK9" s="82" t="str">
        <f>IF('Художественно-эстетическое разв'!AA10="","",IF('Художественно-эстетическое разв'!AA10&gt;1.5,"сформирован",IF('Художественно-эстетическое разв'!AA10&lt;0.5,"не сформирован", "в стадии формирования")))</f>
        <v/>
      </c>
      <c r="AL9" s="214" t="str">
        <f>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разви'!X10="","",IF('Познавательное развитие'!V10="","",IF('Художественно-эстетическое разв'!Z10="","",IF('Художественно-эстетическое разв'!AE10="","",('Социально-коммуникативное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разви'!X10+'Познавательное развитие'!V10+'Художественно-эстетическое разв'!Z10+'Художественно-эстетическое разв'!AE10)/10))))))))))</f>
        <v/>
      </c>
      <c r="AM9" s="82" t="str">
        <f t="shared" si="1"/>
        <v/>
      </c>
      <c r="AN9" s="82"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AO9" s="82" t="str">
        <f>IF('Социально-коммуникативное разви'!V10="","",IF('Социально-коммуникативное разви'!V10&gt;1.5,"сформирован",IF('Социально-коммуникативное разви'!V10&lt;0.5,"не сформирован", "в стадии формирования")))</f>
        <v/>
      </c>
      <c r="AP9" s="82" t="str">
        <f>IF('Социально-коммуникативное разви'!W10="","",IF('Социально-коммуникативное разви'!W10&gt;1.5,"сформирован",IF('Социально-коммуникативное разви'!W10&lt;0.5,"не сформирован", "в стадии формирования")))</f>
        <v/>
      </c>
      <c r="AQ9" s="82" t="str">
        <f>IF('Художественно-эстетическое разв'!Y10="","",IF('Художественно-эстетическое разв'!Y10&gt;1.5,"сформирован",IF('Художественно-эстетическое разв'!Y10&lt;0.5,"не сформирован", "в стадии формирования")))</f>
        <v/>
      </c>
      <c r="AR9" s="82" t="str">
        <f>IF('Художественно-эстетическое разв'!Z10="","",IF('Художественно-эстетическое разв'!Z10&gt;1.5,"сформирован",IF('Художественно-эстетическое разв'!Z10&lt;0.5,"не сформирован", "в стадии формирования")))</f>
        <v/>
      </c>
      <c r="AS9" s="214" t="str">
        <f>IF('Социально-коммуникативное разви'!U10="","",IF('Социально-коммуникативное разви'!V10="","",IF('Социально-коммуникативное разви'!W10="","",IF('Художественно-эстетическое разв'!AC10="","",IF('Художественно-эстетическое разв'!AD10="","",('Социально-коммуникативное разви'!U10+'Социально-коммуникативное разви'!V10+'Социально-коммуникативное разви'!W10+'Художественно-эстетическое разв'!AC10+'Художественно-эстетическое разв'!AD10)/5)))))</f>
        <v/>
      </c>
      <c r="AT9" s="82" t="str">
        <f t="shared" si="2"/>
        <v/>
      </c>
      <c r="AU9" s="82" t="str">
        <f>IF('Речевое развитие'!D9="","",IF('Речевое развитие'!D9&gt;1.5,"сформирован",IF('Речевое развитие'!D9&lt;0.5,"не сформирован", "в стадии формирования")))</f>
        <v/>
      </c>
      <c r="AV9" s="82" t="str">
        <f>IF('Речевое развитие'!E9="","",IF('Речевое развитие'!E9&gt;1.5,"сформирован",IF('Речевое развитие'!E9&lt;0.5,"не сформирован", "в стадии формирования")))</f>
        <v/>
      </c>
      <c r="AW9" s="82" t="str">
        <f>IF('Речевое развитие'!F9="","",IF('Речевое развитие'!F9&gt;1.5,"сформирован",IF('Речевое развитие'!F9&lt;0.5,"не сформирован", "в стадии формирования")))</f>
        <v/>
      </c>
      <c r="AX9" s="82" t="str">
        <f>IF('Речевое развитие'!G9="","",IF('Речевое развитие'!G9&gt;1.5,"сформирован",IF('Речевое развитие'!G9&lt;0.5,"не сформирован", "в стадии формирования")))</f>
        <v/>
      </c>
      <c r="AY9" s="82" t="str">
        <f>IF('Речевое развитие'!H9="","",IF('Речевое развитие'!H9&gt;1.5,"сформирован",IF('Речевое развитие'!H9&lt;0.5,"не сформирован", "в стадии формирования")))</f>
        <v/>
      </c>
      <c r="AZ9" s="82" t="str">
        <f>IF('Речевое развитие'!I9="","",IF('Речевое развитие'!I9&gt;1.5,"сформирован",IF('Речевое развитие'!I9&lt;0.5,"не сформирован", "в стадии формирования")))</f>
        <v/>
      </c>
      <c r="BA9" s="82" t="str">
        <f>IF('Речевое развитие'!J9="","",IF('Речевое развитие'!J9&gt;1.5,"сформирован",IF('Речевое развитие'!J9&lt;0.5,"не сформирован", "в стадии формирования")))</f>
        <v/>
      </c>
      <c r="BB9" s="82" t="str">
        <f>IF('Речевое развитие'!K9="","",IF('Речевое развитие'!K9&gt;1.5,"сформирован",IF('Речевое развитие'!K9&lt;0.5,"не сформирован", "в стадии формирования")))</f>
        <v/>
      </c>
      <c r="BC9" s="82" t="str">
        <f>IF('Речевое развитие'!L9="","",IF('Речевое развитие'!L9&gt;1.5,"сформирован",IF('Речевое развитие'!L9&lt;0.5,"не сформирован", "в стадии формирования")))</f>
        <v/>
      </c>
      <c r="BD9" s="82" t="str">
        <f>IF('Речевое развитие'!M9="","",IF('Речевое развитие'!M9&gt;1.5,"сформирован",IF('Речевое развитие'!M9&lt;0.5,"не сформирован", "в стадии формирования")))</f>
        <v/>
      </c>
      <c r="BE9" s="82" t="str">
        <f>IF('Речевое развитие'!N9="","",IF('Речевое развитие'!N9&gt;1.5,"сформирован",IF('Речевое развитие'!N9&lt;0.5,"не сформирован", "в стадии формирования")))</f>
        <v/>
      </c>
      <c r="BF9" s="214" t="str">
        <f>IF('Речевое развитие'!D9="","",IF('Речевое развитие'!E9="","",IF('Речевое развитие'!F9="","",IF('Речевое развитие'!G9="","",IF('Речевое развитие'!H9="","",IF('Речевое развитие'!I9="","",IF('Речевое развитие'!J9="","",IF('Речевое развитие'!K9="","",IF('Речевое развитие'!L9="","",IF('Речевое развитие'!M9="","",IF('Речевое развитие'!N9="","",('Речевое развитие'!D9+'Речевое развитие'!E9+'Речевое развитие'!F9+'Речевое развитие'!G9+'Речевое развитие'!H9+'Речевое развитие'!I9+'Речевое развитие'!J9+'Речевое развитие'!K9+'Речевое развитие'!L9+'Речевое развитие'!M9+'Речевое развитие'!N9)/11)))))))))))</f>
        <v/>
      </c>
      <c r="BG9" s="82" t="str">
        <f t="shared" si="3"/>
        <v/>
      </c>
      <c r="BH9" s="82" t="str">
        <f>IF('Художественно-эстетическое разв'!Y10="","",IF('Художественно-эстетическое разв'!Y10&gt;1.5,"сформирован",IF('Художественно-эстетическое разв'!Y10&lt;0.5,"не сформирован", "в стадии формирования")))</f>
        <v/>
      </c>
      <c r="BI9" s="82" t="str">
        <f>IF('Физическое развитие'!D9="","",IF('Физическое развитие'!D9&gt;1.5,"сформирован",IF('Физическое развитие'!D9&lt;0.5,"не сформирован", "в стадии формирования")))</f>
        <v/>
      </c>
      <c r="BJ9" s="82" t="str">
        <f>IF('Физическое развитие'!E9="","",IF('Физическое развитие'!E9&gt;1.5,"сформирован",IF('Физическое развитие'!E9&lt;0.5,"не сформирован", "в стадии формирования")))</f>
        <v/>
      </c>
      <c r="BK9" s="82" t="str">
        <f>IF('Физическое развитие'!F9="","",IF('Физическое развитие'!F9&gt;1.5,"сформирован",IF('Физическое развитие'!F9&lt;0.5,"не сформирован", "в стадии формирования")))</f>
        <v/>
      </c>
      <c r="BL9" s="82" t="str">
        <f>IF('Физическое развитие'!G9="","",IF('Физическое развитие'!G9&gt;1.5,"сформирован",IF('Физическое развитие'!G9&lt;0.5,"не сформирован", "в стадии формирования")))</f>
        <v/>
      </c>
      <c r="BM9" s="82" t="str">
        <f>IF('Физическое развитие'!H9="","",IF('Физическое развитие'!H9&gt;1.5,"сформирован",IF('Физическое развитие'!H9&lt;0.5,"не сформирован", "в стадии формирования")))</f>
        <v/>
      </c>
      <c r="BN9" s="82" t="str">
        <f>IF('Физическое развитие'!I9="","",IF('Физическое развитие'!I9&gt;1.5,"сформирован",IF('Физическое развитие'!I9&lt;0.5,"не сформирован", "в стадии формирования")))</f>
        <v/>
      </c>
      <c r="BO9" s="82" t="str">
        <f>IF('Физическое развитие'!J9="","",IF('Физическое развитие'!J9&gt;1.5,"сформирован",IF('Физическое развитие'!J9&lt;0.5,"не сформирован", "в стадии формирования")))</f>
        <v/>
      </c>
      <c r="BP9" s="82" t="str">
        <f>IF('Физическое развитие'!K9="","",IF('Физическое развитие'!K9&gt;1.5,"сформирован",IF('Физическое развитие'!K9&lt;0.5,"не сформирован", "в стадии формирования")))</f>
        <v/>
      </c>
      <c r="BQ9" s="82" t="str">
        <f>IF('Физическое развитие'!L9="","",IF('Физическое развитие'!L9&gt;1.5,"сформирован",IF('Физическое развитие'!L9&lt;0.5,"не сформирован", "в стадии формирования")))</f>
        <v/>
      </c>
      <c r="BR9" s="82" t="str">
        <f>IF('Физическое развитие'!M9="","",IF('Физическое развитие'!M9&gt;1.5,"сформирован",IF('Физическое развитие'!M9&lt;0.5,"не сформирован", "в стадии формирования")))</f>
        <v/>
      </c>
      <c r="BS9" s="82" t="str">
        <f>IF('Физическое развитие'!N9="","",IF('Физическое развитие'!N9&gt;1.5,"сформирован",IF('Физическое развитие'!N9&lt;0.5,"не сформирован", "в стадии формирования")))</f>
        <v/>
      </c>
      <c r="BT9" s="82" t="str">
        <f>IF('Физическое развитие'!O9="","",IF('Физическое развитие'!O9&gt;1.5,"сформирован",IF('Физическое развитие'!O9&lt;0.5,"не сформирован", "в стадии формирования")))</f>
        <v/>
      </c>
      <c r="BU9" s="82" t="str">
        <f>IF('Физическое развитие'!P9="","",IF('Физическое развитие'!P9&gt;1.5,"сформирован",IF('Физическое развитие'!P9&lt;0.5,"не сформирован", "в стадии формирования")))</f>
        <v/>
      </c>
      <c r="BV9" s="214" t="str">
        <f>IF('Художественно-эстетическое разв'!Y10="","",IF('Физическое развитие'!D9="","",IF('Физическое развитие'!E9="","",IF('Физическое развитие'!F9="","",IF('Физическое развитие'!H9="","",IF('Физическое развитие'!I9="","",IF('Физическое развитие'!J9="","",IF('Физическое развитие'!L9="","",IF('Физическое развитие'!M9="","",IF('Физическое развитие'!G9="","",IF('Физическое развитие'!N9="","",IF('Физическое развитие'!O9="","",IF('Физическое развитие'!P9="","",IF('Физическое развитие'!Q9="","",('Художественно-эстетическое разв'!Y10+'Физическое развитие'!D9+'Физическое развитие'!E9+'Физическое развитие'!F9+'Физическое развитие'!H9+'Физическое развитие'!I9+'Физическое развитие'!J9+'Физическое развитие'!L9+'Физическое развитие'!M9+'Физическое развитие'!G9+'Физическое развитие'!N9+'Физическое развитие'!O9+'Физическое развитие'!P9+'Физическое развитие'!Q9)/14))))))))))))))</f>
        <v/>
      </c>
      <c r="BW9" s="82" t="str">
        <f t="shared" si="4"/>
        <v/>
      </c>
      <c r="BX9" s="82"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BY9" s="82" t="str">
        <f>IF('Социально-коммуникативное разви'!N10="","",IF('Социально-коммуникативное разви'!N10&gt;1.5,"сформирован",IF('Социально-коммуникативное разви'!N10&lt;0.5,"не сформирован", "в стадии формирования")))</f>
        <v/>
      </c>
      <c r="BZ9" s="82" t="str">
        <f>IF('Социально-коммуникативное разви'!O10="","",IF('Социально-коммуникативное разви'!O10&gt;1.5,"сформирован",IF('Социально-коммуникативное разви'!O10&lt;0.5,"не сформирован", "в стадии формирования")))</f>
        <v/>
      </c>
      <c r="CA9" s="82" t="str">
        <f>IF('Социально-коммуникативное разви'!P10="","",IF('Социально-коммуникативное разви'!P10&gt;1.5,"сформирован",IF('Социально-коммуникативное разви'!P10&lt;0.5,"не сформирован", "в стадии формирования")))</f>
        <v/>
      </c>
      <c r="CB9" s="82"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CC9" s="82" t="str">
        <f>IF('Социально-коммуникативное разви'!R10="","",IF('Социально-коммуникативное разви'!R10&gt;1.5,"сформирован",IF('Социально-коммуникативное разви'!R10&lt;0.5,"не сформирован", "в стадии формирования")))</f>
        <v/>
      </c>
      <c r="CD9" s="82"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CE9" s="82"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CF9" s="82"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CG9" s="82" t="str">
        <f>IF('Социально-коммуникативное разви'!V10="","",IF('Социально-коммуникативное разви'!V10&gt;1.5,"сформирован",IF('Социально-коммуникативное разви'!V10&lt;0.5,"не сформирован", "в стадии формирования")))</f>
        <v/>
      </c>
      <c r="CH9" s="82" t="str">
        <f>IF('Социально-коммуникативное разви'!W10="","",IF('Социально-коммуникативное разви'!W10&gt;1.5,"сформирован",IF('Социально-коммуникативное разви'!W10&lt;0.5,"не сформирован", "в стадии формирования")))</f>
        <v/>
      </c>
      <c r="CI9" s="82" t="str">
        <f>IF('Социально-коммуникативное разви'!X10="","",IF('Социально-коммуникативное разви'!X10&gt;1.5,"сформирован",IF('Социально-коммуникативное разви'!X10&lt;0.5,"не сформирован", "в стадии формирования")))</f>
        <v/>
      </c>
      <c r="CJ9" s="82" t="str">
        <f>IF('Социально-коммуникативное разви'!Y10="","",IF('Социально-коммуникативное разви'!Y10&gt;1.5,"сформирован",IF('Социально-коммуникативное разви'!Y10&lt;0.5,"не сформирован", "в стадии формирования")))</f>
        <v/>
      </c>
      <c r="CK9" s="82" t="str">
        <f>IF('Социально-коммуникативное разви'!Z10="","",IF('Социально-коммуникативное разви'!Z10&gt;1.5,"сформирован",IF('Социально-коммуникативное разви'!Z10&lt;0.5,"не сформирован", "в стадии формирования")))</f>
        <v/>
      </c>
      <c r="CL9" s="82" t="str">
        <f>IF('Физическое развитие'!K9="","",IF('Физическое развитие'!K9&gt;1.5,"сформирован",IF('Физическое развитие'!K9&lt;0.5,"не сформирован", "в стадии формирования")))</f>
        <v/>
      </c>
      <c r="CM9" s="214" t="str">
        <f>IF('Социально-коммуникативное разви'!M10="","",IF('Социально-коммуникативное разви'!N10="","",IF('Социально-коммуникативное разви'!AI10="","",IF('Социально-коммуникативное разви'!AN10="","",IF('Социально-коммуникативное разви'!AO10="","",IF('Социально-коммуникативное разви'!AP10="","",IF('Социально-коммуникативное разви'!AQ10="","",IF('Социально-коммуникативное разви'!AR10="","",IF('Социально-коммуникативное разви'!AS10="","",IF('Социально-коммуникативное разви'!AT10="","",IF('Социально-коммуникативное разви'!AV10="","",IF('Социально-коммуникативное разви'!AW10="","",IF('Социально-коммуникативное разви'!AX10="","",IF('Социально-коммуникативное разви'!AY10="","",IF('Физическое развитие'!K9="","",('Социально-коммуникативное разви'!M10+'Социально-коммуникативное разви'!N10+'Социально-коммуникативное разви'!AI10+'Социально-коммуникативное разви'!AN10+'Социально-коммуникативное разви'!AO10+'Социально-коммуникативное разви'!AP10+'Социально-коммуникативное разви'!AQ10+'Социально-коммуникативное разви'!AR10+'Социально-коммуникативное разви'!AS10+'Социально-коммуникативное разви'!AT10+'Социально-коммуникативное разви'!AV10+'Социально-коммуникативное разви'!AW10+'Социально-коммуникативное разви'!AX10+'Социально-коммуникативное разви'!AY10+'Физическое развитие'!K9)/15)))))))))))))))</f>
        <v/>
      </c>
      <c r="CN9" s="82" t="str">
        <f t="shared" si="5"/>
        <v/>
      </c>
      <c r="CO9" s="82" t="str">
        <f>IF('Социально-коммуникативное разви'!D10="","",IF('Социально-коммуникативное разви'!D10&gt;1.5,"сформирован",IF('Социально-коммуникативное разви'!D10&lt;0.5,"не сформирован", "в стадии формирования")))</f>
        <v/>
      </c>
      <c r="CP9" s="82"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CQ9" s="82"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CR9" s="82"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CS9" s="82" t="str">
        <f>IF('Социально-коммуникативное разви'!R10="","",IF('Социально-коммуникативное разви'!R10&gt;1.5,"сформирован",IF('Социально-коммуникативное разви'!R10&lt;0.5,"не сформирован", "в стадии формирования")))</f>
        <v/>
      </c>
      <c r="CT9" s="82"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CU9" s="82"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CV9" s="82" t="str">
        <f>IF('Социально-коммуникативное разви'!Y10="","",IF('Социально-коммуникативное разви'!Y10&gt;1.5,"сформирован",IF('Социально-коммуникативное разви'!Y10&lt;0.5,"не сформирован", "в стадии формирования")))</f>
        <v/>
      </c>
      <c r="CW9" s="82" t="str">
        <f>IF('Социально-коммуникативное разви'!Z10="","",IF('Социально-коммуникативное разви'!Z10&gt;1.5,"сформирован",IF('Социально-коммуникативное разви'!Z10&lt;0.5,"не сформирован", "в стадии формирования")))</f>
        <v/>
      </c>
      <c r="CX9" s="82" t="str">
        <f>IF('Социально-коммуникативное разви'!AU10="","",IF('Социально-коммуникативное разви'!AU10&gt;1.5,"сформирован",IF('Социально-коммуникативное разви'!AU10&lt;0.5,"не сформирован", "в стадии формирования")))</f>
        <v/>
      </c>
      <c r="CY9" s="82" t="str">
        <f>IF('Социально-коммуникативное разви'!AZ10="","",IF('Социально-коммуникативное разви'!AZ10&gt;1.5,"сформирован",IF('Социально-коммуникативное разви'!AZ10&lt;0.5,"не сформирован", "в стадии формирования")))</f>
        <v/>
      </c>
      <c r="CZ9" s="82" t="str">
        <f>IF('Социально-коммуникативное разви'!BA10="","",IF('Социально-коммуникативное разви'!BA10&gt;1.5,"сформирован",IF('Социально-коммуникативное разви'!BA10&lt;0.5,"не сформирован", "в стадии формирования")))</f>
        <v/>
      </c>
      <c r="DA9" s="82" t="str">
        <f>IF('Социально-коммуникативное разви'!BB10="","",IF('Социально-коммуникативное разви'!BB10&gt;1.5,"сформирован",IF('Социально-коммуникативное разви'!BB10&lt;0.5,"не сформирован", "в стадии формирования")))</f>
        <v/>
      </c>
      <c r="DB9" s="82" t="str">
        <f>IF('Познавательное развитие'!G10="","",IF('Познавательное развитие'!G10&gt;1.5,"сформирован",IF('Познавательное развитие'!G10&lt;0.5,"не сформирован", "в стадии формирования")))</f>
        <v/>
      </c>
      <c r="DC9" s="82" t="str">
        <f>IF('Познавательное развитие'!H10="","",IF('Познавательное развитие'!H10&gt;1.5,"сформирован",IF('Познавательное развитие'!H10&lt;0.5,"не сформирован", "в стадии формирования")))</f>
        <v/>
      </c>
      <c r="DD9" s="82" t="str">
        <f>IF('Познавательное развитие'!T10="","",IF('Познавательное развитие'!T10&gt;1.5,"сформирован",IF('Познавательное развитие'!T10&lt;0.5,"не сформирован", "в стадии формирования")))</f>
        <v/>
      </c>
      <c r="DE9" s="82" t="str">
        <f>IF('Познавательное развитие'!U10="","",IF('Познавательное развитие'!U10&gt;1.5,"сформирован",IF('Познавательное развитие'!U10&lt;0.5,"не сформирован", "в стадии формирования")))</f>
        <v/>
      </c>
      <c r="DF9" s="82" t="str">
        <f>IF('Познавательное развитие'!W10="","",IF('Познавательное развитие'!W10&gt;1.5,"сформирован",IF('Познавательное развитие'!W10&lt;0.5,"не сформирован", "в стадии формирования")))</f>
        <v/>
      </c>
      <c r="DG9" s="82" t="str">
        <f>IF('Познавательное развитие'!X10="","",IF('Познавательное развитие'!X10&gt;1.5,"сформирован",IF('Познавательное развитие'!X10&lt;0.5,"не сформирован", "в стадии формирования")))</f>
        <v/>
      </c>
      <c r="DH9" s="82" t="str">
        <f>IF('Познавательное развитие'!AB10="","",IF('Познавательное развитие'!AB10&gt;1.5,"сформирован",IF('Познавательное развитие'!AB10&lt;0.5,"не сформирован", "в стадии формирования")))</f>
        <v/>
      </c>
      <c r="DI9" s="82" t="str">
        <f>IF('Познавательное развитие'!AC10="","",IF('Познавательное развитие'!AC10&gt;1.5,"сформирован",IF('Познавательное развитие'!AC10&lt;0.5,"не сформирован", "в стадии формирования")))</f>
        <v/>
      </c>
      <c r="DJ9" s="82" t="str">
        <f>IF('Познавательное развитие'!AD10="","",IF('Познавательное развитие'!AD10&gt;1.5,"сформирован",IF('Познавательное развитие'!AD10&lt;0.5,"не сформирован", "в стадии формирования")))</f>
        <v/>
      </c>
      <c r="DK9" s="82" t="str">
        <f>IF('Познавательное развитие'!AE10="","",IF('Познавательное развитие'!AE10&gt;1.5,"сформирован",IF('Познавательное развитие'!AE10&lt;0.5,"не сформирован", "в стадии формирования")))</f>
        <v/>
      </c>
      <c r="DL9" s="82" t="str">
        <f>IF('Познавательное развитие'!AF10="","",IF('Познавательное развитие'!AF10&gt;1.5,"сформирован",IF('Познавательное развитие'!AF10&lt;0.5,"не сформирован", "в стадии формирования")))</f>
        <v/>
      </c>
      <c r="DM9" s="82" t="str">
        <f>IF('Познавательное развитие'!AG10="","",IF('Познавательное развитие'!AG10&gt;1.5,"сформирован",IF('Познавательное развитие'!AG10&lt;0.5,"не сформирован", "в стадии формирования")))</f>
        <v/>
      </c>
      <c r="DN9" s="82" t="str">
        <f>IF('Познавательное развитие'!AI10="","",IF('Познавательное развитие'!AI10&gt;1.5,"сформирован",IF('Познавательное развитие'!AI10&lt;0.5,"не сформирован", "в стадии формирования")))</f>
        <v/>
      </c>
      <c r="DO9" s="82" t="str">
        <f>IF('Познавательное развитие'!AJ10="","",IF('Познавательное развитие'!AJ10&gt;1.5,"сформирован",IF('Познавательное развитие'!AJ10&lt;0.5,"не сформирован", "в стадии формирования")))</f>
        <v/>
      </c>
      <c r="DP9" s="82" t="str">
        <f>IF('Познавательное развитие'!AK10="","",IF('Познавательное развитие'!AK10&gt;1.5,"сформирован",IF('Познавательное развитие'!AK10&lt;0.5,"не сформирован", "в стадии формирования")))</f>
        <v/>
      </c>
      <c r="DQ9" s="82" t="str">
        <f>IF('Познавательное развитие'!AL10="","",IF('Познавательное развитие'!AL10&gt;1.5,"сформирован",IF('Познавательное развитие'!AL10&lt;0.5,"не сформирован", "в стадии формирования")))</f>
        <v/>
      </c>
      <c r="DR9" s="82" t="str">
        <f>IF('Речевое развитие'!Q9="","",IF('Речевое развитие'!Q9&gt;1.5,"сформирован",IF('Речевое развитие'!Q9&lt;0.5,"не сформирован", "в стадии формирования")))</f>
        <v/>
      </c>
      <c r="DS9" s="82" t="str">
        <f>IF('Речевое развитие'!R9="","",IF('Речевое развитие'!R9&gt;1.5,"сформирован",IF('Речевое развитие'!R9&lt;0.5,"не сформирован", "в стадии формирования")))</f>
        <v/>
      </c>
      <c r="DT9" s="82" t="str">
        <f>IF('Речевое развитие'!S9="","",IF('Речевое развитие'!S9&gt;1.5,"сформирован",IF('Речевое развитие'!S9&lt;0.5,"не сформирован", "в стадии формирования")))</f>
        <v/>
      </c>
      <c r="DU9" s="82" t="str">
        <f>IF('Речевое развитие'!T9="","",IF('Речевое развитие'!T9&gt;1.5,"сформирован",IF('Речевое развитие'!T9&lt;0.5,"не сформирован", "в стадии формирования")))</f>
        <v/>
      </c>
      <c r="DV9" s="82" t="str">
        <f>IF('Речевое развитие'!U9="","",IF('Речевое развитие'!U9&gt;1.5,"сформирован",IF('Речевое развитие'!U9&lt;0.5,"не сформирован", "в стадии формирования")))</f>
        <v/>
      </c>
      <c r="DW9" s="82" t="str">
        <f>IF('Художественно-эстетическое разв'!S10="","",IF('Художественно-эстетическое разв'!S10&gt;1.5,"сформирован",IF('Художественно-эстетическое разв'!S10&lt;0.5,"не сформирован", "в стадии формирования")))</f>
        <v/>
      </c>
      <c r="DX9" s="82" t="str">
        <f>IF('Художественно-эстетическое разв'!T10="","",IF('Художественно-эстетическое разв'!T10&gt;1.5,"сформирован",IF('Художественно-эстетическое разв'!T10&lt;0.5,"не сформирован", "в стадии формирования")))</f>
        <v/>
      </c>
      <c r="DY9" s="82" t="str">
        <f>IF('Физическое развитие'!T9="","",IF('Физическое развитие'!T9&gt;1.5,"сформирован",IF('Физическое развитие'!T9&lt;0.5,"не сформирован", "в стадии формирования")))</f>
        <v/>
      </c>
      <c r="DZ9" s="82" t="str">
        <f>IF('Физическое развитие'!U9="","",IF('Физическое развитие'!U9&gt;1.5,"сформирован",IF('Физическое развитие'!U9&lt;0.5,"не сформирован", "в стадии формирования")))</f>
        <v/>
      </c>
      <c r="EA9" s="82" t="str">
        <f>IF('Физическое развитие'!V9="","",IF('Физическое развитие'!V9&gt;1.5,"сформирован",IF('Физическое развитие'!V9&lt;0.5,"не сформирован", "в стадии формирования")))</f>
        <v/>
      </c>
      <c r="EB9" s="214" t="str">
        <f>IF('Социально-коммуникативное разви'!D10="","",IF('Социально-коммуникативное разви'!E10="","",IF('Социально-коммуникативное разви'!F10="","",IF('Социально-коммуникативное разви'!Q10="","",IF('Социально-коммуникативное разви'!R10="","",IF('Социально-коммуникативное разви'!S10="","",IF('Социально-коммуникативное разви'!T10="","",IF('Социально-коммуникативное разви'!Y10="","",IF('Социально-коммуникативное разви'!Z10="","",IF('Социально-коммуникативное разви'!AU10="","",IF('Социально-коммуникативное разви'!AZ10="","",IF('Социально-коммуникативное разви'!BA10="","",IF('Социально-коммуникативное разви'!BB10="","",IF('Познавательное развитие'!G10="","",IF('Познавательное развитие'!H10="","",IF('Познавательное развитие'!T10="","",IF('Познавательное развитие'!U10="","",IF('Познавательное развитие'!W10="","",IF('Познавательное развитие'!X10="","",IF('Познавательное развитие'!AB10="","",IF('Познавательное развитие'!AC10="","",IF('Познавательное развитие'!AD10="","",IF('Познавательное развитие'!AE10="","",IF('Познавательное развитие'!AF10="","",IF('Познавательное развитие'!AG10="","",IF('Познавательное развитие'!AI10="","",IF('Познавательное развитие'!AJ10="","",IF('Познавательное развитие'!AK10="","",IF('Познавательное развитие'!AL10="","",IF('Речевое развитие'!Q9="","",IF('Речевое развитие'!R9="","",IF('Речевое развитие'!S9="","",IF('Речевое развитие'!T9="","",IF('Речевое развитие'!U9="","",IF('Художественно-эстетическое разв'!S10="","",IF('Художественно-эстетическое разв'!T10="","",IF('Физическое развитие'!T9="","",IF('Физическое развитие'!U9="","",IF('Физическое развитие'!V9="","",('Социально-коммуникативное разви'!D10+'Социально-коммуникативное разви'!E10+'Социально-коммуникативное разви'!F10+'Социально-коммуникативное разви'!Q10+'Социально-коммуникативное разви'!R10+'Социально-коммуникативное разви'!S10+'Социально-коммуникативное разви'!T10+'Социально-коммуникативное разви'!Y10+'Социально-коммуникативное разви'!Z10+'Социально-коммуникативное разви'!AU10+'Социально-коммуникативное разви'!AZ10+'Социально-коммуникативное разви'!BA10+'Социально-коммуникативное разви'!BB10+'Познавательное развитие'!G10+'Познавательное развитие'!H10+'Познавательное развитие'!T10+'Познавательное развитие'!U10+'Познавательное развитие'!W10+'Познавательное развитие'!X10+'Познавательное развитие'!AB10+'Познавательное развитие'!AC10+'Познавательное развитие'!AD10+'Познавательное развитие'!AE10+'Познавательное развитие'!AF10+'Познавательное развитие'!AG10+'Познавательное развитие'!AI10+'Познавательное развитие'!AJ10+'Познавательное развитие'!AK10+'Познавательное развитие'!AL10+'Речевое развитие'!Q9+'Речевое развитие'!R9+'Речевое развитие'!S9+'Речевое развитие'!T9+'Речевое развитие'!U9+'Художественно-эстетическое разв'!S10+'Художественно-эстетическое разв'!T10+'Физическое развитие'!T9+'Физическое развитие'!U9+'Физическое развитие'!V9)/39)))))))))))))))))))))))))))))))))))))))</f>
        <v/>
      </c>
      <c r="EC9" s="82" t="str">
        <f t="shared" si="6"/>
        <v/>
      </c>
    </row>
    <row r="10" spans="1:133">
      <c r="A10" s="89">
        <f>список!A8</f>
        <v>7</v>
      </c>
      <c r="B10" s="82" t="str">
        <f>IF(список!B8="","",список!B8)</f>
        <v/>
      </c>
      <c r="C10" s="82">
        <f>IF(список!C8="","",список!C8)</f>
        <v>0</v>
      </c>
      <c r="D10" s="82" t="str">
        <f>IF('Социально-коммуникативное разви'!AA11="","",IF('Социально-коммуникативное разви'!AA11&gt;1.5,"сформирован",IF('Социально-коммуникативное разви'!AA11&lt;0.5,"не сформирован", "в стадии формирования")))</f>
        <v/>
      </c>
      <c r="E10" s="82" t="str">
        <f>IF('Социально-коммуникативное разви'!AB11="","",IF('Социально-коммуникативное разви'!AB11&gt;1.5,"сформирован",IF('Социально-коммуникативное разви'!AB11&lt;0.5,"не сформирован", "в стадии формирования")))</f>
        <v/>
      </c>
      <c r="F10" s="82" t="str">
        <f>IF('Социально-коммуникативное разви'!AC11="","",IF('Социально-коммуникативное разви'!AC11&gt;1.5,"сформирован",IF('Социально-коммуникативное разви'!AC11&lt;0.5,"не сформирован", "в стадии формирования")))</f>
        <v/>
      </c>
      <c r="G10" s="82" t="str">
        <f>IF('Социально-коммуникативное разви'!AD11="","",IF('Социально-коммуникативное разви'!AD11&gt;1.5,"сформирован",IF('Социально-коммуникативное разви'!AD11&lt;0.5,"не сформирован", "в стадии формирования")))</f>
        <v/>
      </c>
      <c r="H10" s="82" t="str">
        <f>IF('Социально-коммуникативное разви'!AE11="","",IF('Социально-коммуникативное разви'!AE11&gt;1.5,"сформирован",IF('Социально-коммуникативное разви'!AE11&lt;0.5,"не сформирован", "в стадии формирования")))</f>
        <v/>
      </c>
      <c r="I10" s="82" t="str">
        <f>IF('Социально-коммуникативное разви'!AF11="","",IF('Социально-коммуникативное разви'!AF11&gt;1.5,"сформирован",IF('Социально-коммуникативное разви'!AF11&lt;0.5,"не сформирован", "в стадии формирования")))</f>
        <v/>
      </c>
      <c r="J10" s="82" t="str">
        <f>IF('Познавательное развитие'!D11="","",IF('Познавательное развитие'!D11&gt;1.5,"сформирован",IF('Познавательное развитие'!D11&lt;0.5,"не сформирован", "в стадии формирования")))</f>
        <v/>
      </c>
      <c r="K10" s="82" t="str">
        <f>IF('Познавательное развитие'!E11="","",IF('Познавательное развитие'!E11&gt;1.5,"сформирован",IF('Познавательное развитие'!E11&lt;0.5,"не сформирован", "в стадии формирования")))</f>
        <v/>
      </c>
      <c r="L10" s="82" t="str">
        <f>IF('Познавательное развитие'!F11="","",IF('Познавательное развитие'!F11&gt;1.5,"сформирован",IF('Познавательное развитие'!F11&lt;0.5,"не сформирован", "в стадии формирования")))</f>
        <v/>
      </c>
      <c r="M10" s="82" t="str">
        <f>IF('Познавательное развитие'!G11="","",IF('Познавательное развитие'!G11&gt;1.5,"сформирован",IF('Познавательное развитие'!G11&lt;0.5,"не сформирован", "в стадии формирования")))</f>
        <v/>
      </c>
      <c r="N10" s="82" t="str">
        <f>IF('Познавательное развитие'!H11="","",IF('Познавательное развитие'!H11&gt;1.5,"сформирован",IF('Познавательное развитие'!H11&lt;0.5,"не сформирован", "в стадии формирования")))</f>
        <v/>
      </c>
      <c r="O10" s="82" t="str">
        <f>IF('Познавательное развитие'!I11="","",IF('Познавательное развитие'!I11&gt;1.5,"сформирован",IF('Познавательное развитие'!I11&lt;0.5,"не сформирован", "в стадии формирования")))</f>
        <v/>
      </c>
      <c r="P10" s="82" t="str">
        <f>IF('Познавательное развитие'!J11="","",IF('Познавательное развитие'!J11&gt;1.5,"сформирован",IF('Познавательное развитие'!J11&lt;0.5,"не сформирован", "в стадии формирования")))</f>
        <v/>
      </c>
      <c r="Q10" s="82" t="str">
        <f>IF('Познавательное развитие'!K11="","",IF('Познавательное развитие'!K11&gt;1.5,"сформирован",IF('Познавательное развитие'!K11&lt;0.5,"не сформирован", "в стадии формирования")))</f>
        <v/>
      </c>
      <c r="R10" s="82"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S10" s="82" t="str">
        <f>IF('Художественно-эстетическое разв'!E11="","",IF('Художественно-эстетическое разв'!E11&gt;1.5,"сформирован",IF('Художественно-эстетическое разв'!E11&lt;0.5,"не сформирован", "в стадии формирования")))</f>
        <v/>
      </c>
      <c r="T10" s="82" t="str">
        <f>IF('Художественно-эстетическое разв'!F11="","",IF('Художественно-эстетическое разв'!F11&gt;1.5,"сформирован",IF('Художественно-эстетическое разв'!F11&lt;0.5,"не сформирован", "в стадии формирования")))</f>
        <v/>
      </c>
      <c r="U10" s="82" t="str">
        <f>IF('Художественно-эстетическое разв'!G11="","",IF('Художественно-эстетическое разв'!G11&gt;1.5,"сформирован",IF('Художественно-эстетическое разв'!G11&lt;0.5,"не сформирован", "в стадии формирования")))</f>
        <v/>
      </c>
      <c r="V10" s="82" t="str">
        <f>IF('Художественно-эстетическое разв'!H11="","",IF('Художественно-эстетическое разв'!H11&gt;1.5,"сформирован",IF('Художественно-эстетическое разв'!H11&lt;0.5,"не сформирован", "в стадии формирования")))</f>
        <v/>
      </c>
      <c r="W10" s="82" t="str">
        <f>IF('Художественно-эстетическое разв'!I11="","",IF('Художественно-эстетическое разв'!I11&gt;1.5,"сформирован",IF('Художественно-эстетическое разв'!I11&lt;0.5,"не сформирован", "в стадии формирования")))</f>
        <v/>
      </c>
      <c r="X10" s="82" t="str">
        <f>IF('Художественно-эстетическое разв'!J11="","",IF('Художественно-эстетическое разв'!J11&gt;1.5,"сформирован",IF('Художественно-эстетическое разв'!J11&lt;0.5,"не сформирован", "в стадии формирования")))</f>
        <v/>
      </c>
      <c r="Y10" s="82" t="str">
        <f>IF('Физическое развитие'!W10="","",IF('Физическое развитие'!W10&gt;1.5,"сформирован",IF('Физическое развитие'!W10&lt;0.5,"не сформирован", "в стадии формирования")))</f>
        <v/>
      </c>
      <c r="Z10" s="214" t="str">
        <f>IF('Социально-коммуникативное разви'!AA11="","",IF('Социально-коммуникативное разви'!AF11="","",IF('Социально-коммуникативное разви'!AG11="","",IF('Социально-коммуникативное разви'!AH11="","",IF('Социально-коммуникативное разви'!AJ11="","",IF('Социально-коммуникативное разви'!AK11="","",IF('Познавательное развитие'!D11="","",IF('Познавательное развитие'!I11="","",IF('Познавательное развитие'!M11="","",IF('Познавательное развитие'!N11="","",IF('Познавательное развитие'!O11="","",IF('Познавательное развитие'!P11="","",IF('Познавательное развитие'!Q11="","",IF('Познавательное развитие'!Y11="","",IF('Художественно-эстетическое разв'!D11="","",IF('Художественно-эстетическое разв'!G11="","",IF('Художественно-эстетическое разв'!H11="","",IF('Художественно-эстетическое разв'!I11="","",IF('Физическое развитие'!W10="","",IF('Художественно-эстетическое разв'!L11="","",IF('Художественно-эстетическое разв'!M11="","",IF('Художественно-эстетическое разв'!U11="","",('Социально-коммуникативное разви'!AA11+'Социально-коммуникативное разви'!AF11+'Социально-коммуникативное разви'!AG11+'Социально-коммуникативное разви'!AH11+'Социально-коммуникативное разви'!AJ11+'Социально-коммуникативное разви'!AK11+'Познавательное развитие'!D11+'Познавательное развитие'!I11+'Познавательное развитие'!M11+'Познавательное развитие'!N11+'Познавательное развитие'!O11+'Познавательное развитие'!P11+'Познавательное развитие'!Q11+'Познавательное развитие'!Y11+'Художественно-эстетическое разв'!D11+'Художественно-эстетическое разв'!G11+'Художественно-эстетическое разв'!H11+'Художественно-эстетическое разв'!I11+'Художественно-эстетическое разв'!L11+'Художественно-эстетическое разв'!M11+'Художественно-эстетическое разв'!U11+'Физическое развитие'!W10)/22))))))))))))))))))))))</f>
        <v/>
      </c>
      <c r="AA10" s="82" t="str">
        <f t="shared" si="0"/>
        <v/>
      </c>
      <c r="AB10" s="82"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AC10" s="82"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AD10" s="82"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AE10" s="82"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AF10" s="82"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AG10" s="82"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AH10" s="82"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AI10" s="82" t="str">
        <f>IF('Познавательное развитие'!V11="","",IF('Познавательное развитие'!V11&gt;1.5,"сформирован",IF('Познавательное развитие'!V11&lt;0.5,"не сформирован", "в стадии формирования")))</f>
        <v/>
      </c>
      <c r="AJ10" s="82" t="str">
        <f>IF('Художественно-эстетическое разв'!Z11="","",IF('Художественно-эстетическое разв'!Z11&gt;1.5,"сформирован",IF('Художественно-эстетическое разв'!Z11&lt;0.5,"не сформирован", "в стадии формирования")))</f>
        <v/>
      </c>
      <c r="AK10" s="82" t="str">
        <f>IF('Художественно-эстетическое разв'!AA11="","",IF('Художественно-эстетическое разв'!AA11&gt;1.5,"сформирован",IF('Художественно-эстетическое разв'!AA11&lt;0.5,"не сформирован", "в стадии формирования")))</f>
        <v/>
      </c>
      <c r="AL10" s="214" t="str">
        <f>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разви'!X11="","",IF('Познавательное развитие'!V11="","",IF('Художественно-эстетическое разв'!Z11="","",IF('Художественно-эстетическое разв'!AE11="","",('Социально-коммуникативное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разви'!X11+'Познавательное развитие'!V11+'Художественно-эстетическое разв'!Z11+'Художественно-эстетическое разв'!AE11)/10))))))))))</f>
        <v/>
      </c>
      <c r="AM10" s="82" t="str">
        <f t="shared" si="1"/>
        <v/>
      </c>
      <c r="AN10" s="82"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AO10" s="82" t="str">
        <f>IF('Социально-коммуникативное разви'!V11="","",IF('Социально-коммуникативное разви'!V11&gt;1.5,"сформирован",IF('Социально-коммуникативное разви'!V11&lt;0.5,"не сформирован", "в стадии формирования")))</f>
        <v/>
      </c>
      <c r="AP10" s="82" t="str">
        <f>IF('Социально-коммуникативное разви'!W11="","",IF('Социально-коммуникативное разви'!W11&gt;1.5,"сформирован",IF('Социально-коммуникативное разви'!W11&lt;0.5,"не сформирован", "в стадии формирования")))</f>
        <v/>
      </c>
      <c r="AQ10" s="82" t="str">
        <f>IF('Художественно-эстетическое разв'!Y11="","",IF('Художественно-эстетическое разв'!Y11&gt;1.5,"сформирован",IF('Художественно-эстетическое разв'!Y11&lt;0.5,"не сформирован", "в стадии формирования")))</f>
        <v/>
      </c>
      <c r="AR10" s="82" t="str">
        <f>IF('Художественно-эстетическое разв'!Z11="","",IF('Художественно-эстетическое разв'!Z11&gt;1.5,"сформирован",IF('Художественно-эстетическое разв'!Z11&lt;0.5,"не сформирован", "в стадии формирования")))</f>
        <v/>
      </c>
      <c r="AS10" s="214" t="str">
        <f>IF('Социально-коммуникативное разви'!U11="","",IF('Социально-коммуникативное разви'!V11="","",IF('Социально-коммуникативное разви'!W11="","",IF('Художественно-эстетическое разв'!AC11="","",IF('Художественно-эстетическое разв'!AD11="","",('Социально-коммуникативное разви'!U11+'Социально-коммуникативное разви'!V11+'Социально-коммуникативное разви'!W11+'Художественно-эстетическое разв'!AC11+'Художественно-эстетическое разв'!AD11)/5)))))</f>
        <v/>
      </c>
      <c r="AT10" s="82" t="str">
        <f t="shared" si="2"/>
        <v/>
      </c>
      <c r="AU10" s="82" t="str">
        <f>IF('Речевое развитие'!D10="","",IF('Речевое развитие'!D10&gt;1.5,"сформирован",IF('Речевое развитие'!D10&lt;0.5,"не сформирован", "в стадии формирования")))</f>
        <v/>
      </c>
      <c r="AV10" s="82" t="str">
        <f>IF('Речевое развитие'!E10="","",IF('Речевое развитие'!E10&gt;1.5,"сформирован",IF('Речевое развитие'!E10&lt;0.5,"не сформирован", "в стадии формирования")))</f>
        <v/>
      </c>
      <c r="AW10" s="82" t="str">
        <f>IF('Речевое развитие'!F10="","",IF('Речевое развитие'!F10&gt;1.5,"сформирован",IF('Речевое развитие'!F10&lt;0.5,"не сформирован", "в стадии формирования")))</f>
        <v/>
      </c>
      <c r="AX10" s="82" t="str">
        <f>IF('Речевое развитие'!G10="","",IF('Речевое развитие'!G10&gt;1.5,"сформирован",IF('Речевое развитие'!G10&lt;0.5,"не сформирован", "в стадии формирования")))</f>
        <v/>
      </c>
      <c r="AY10" s="82" t="str">
        <f>IF('Речевое развитие'!H10="","",IF('Речевое развитие'!H10&gt;1.5,"сформирован",IF('Речевое развитие'!H10&lt;0.5,"не сформирован", "в стадии формирования")))</f>
        <v/>
      </c>
      <c r="AZ10" s="82" t="str">
        <f>IF('Речевое развитие'!I10="","",IF('Речевое развитие'!I10&gt;1.5,"сформирован",IF('Речевое развитие'!I10&lt;0.5,"не сформирован", "в стадии формирования")))</f>
        <v/>
      </c>
      <c r="BA10" s="82" t="str">
        <f>IF('Речевое развитие'!J10="","",IF('Речевое развитие'!J10&gt;1.5,"сформирован",IF('Речевое развитие'!J10&lt;0.5,"не сформирован", "в стадии формирования")))</f>
        <v/>
      </c>
      <c r="BB10" s="82" t="str">
        <f>IF('Речевое развитие'!K10="","",IF('Речевое развитие'!K10&gt;1.5,"сформирован",IF('Речевое развитие'!K10&lt;0.5,"не сформирован", "в стадии формирования")))</f>
        <v/>
      </c>
      <c r="BC10" s="82" t="str">
        <f>IF('Речевое развитие'!L10="","",IF('Речевое развитие'!L10&gt;1.5,"сформирован",IF('Речевое развитие'!L10&lt;0.5,"не сформирован", "в стадии формирования")))</f>
        <v/>
      </c>
      <c r="BD10" s="82" t="str">
        <f>IF('Речевое развитие'!M10="","",IF('Речевое развитие'!M10&gt;1.5,"сформирован",IF('Речевое развитие'!M10&lt;0.5,"не сформирован", "в стадии формирования")))</f>
        <v/>
      </c>
      <c r="BE10" s="82" t="str">
        <f>IF('Речевое развитие'!N10="","",IF('Речевое развитие'!N10&gt;1.5,"сформирован",IF('Речевое развитие'!N10&lt;0.5,"не сформирован", "в стадии формирования")))</f>
        <v/>
      </c>
      <c r="BF10" s="214" t="str">
        <f>IF('Речевое развитие'!D10="","",IF('Речевое развитие'!E10="","",IF('Речевое развитие'!F10="","",IF('Речевое развитие'!G10="","",IF('Речевое развитие'!H10="","",IF('Речевое развитие'!I10="","",IF('Речевое развитие'!J10="","",IF('Речевое развитие'!K10="","",IF('Речевое развитие'!L10="","",IF('Речевое развитие'!M10="","",IF('Речевое развитие'!N10="","",('Речевое развитие'!D10+'Речевое развитие'!E10+'Речевое развитие'!F10+'Речевое развитие'!G10+'Речевое развитие'!H10+'Речевое развитие'!I10+'Речевое развитие'!J10+'Речевое развитие'!K10+'Речевое развитие'!L10+'Речевое развитие'!M10+'Речевое развитие'!N10)/11)))))))))))</f>
        <v/>
      </c>
      <c r="BG10" s="82" t="str">
        <f t="shared" si="3"/>
        <v/>
      </c>
      <c r="BH10" s="82" t="str">
        <f>IF('Художественно-эстетическое разв'!Y11="","",IF('Художественно-эстетическое разв'!Y11&gt;1.5,"сформирован",IF('Художественно-эстетическое разв'!Y11&lt;0.5,"не сформирован", "в стадии формирования")))</f>
        <v/>
      </c>
      <c r="BI10" s="82" t="str">
        <f>IF('Физическое развитие'!D10="","",IF('Физическое развитие'!D10&gt;1.5,"сформирован",IF('Физическое развитие'!D10&lt;0.5,"не сформирован", "в стадии формирования")))</f>
        <v/>
      </c>
      <c r="BJ10" s="82" t="str">
        <f>IF('Физическое развитие'!E10="","",IF('Физическое развитие'!E10&gt;1.5,"сформирован",IF('Физическое развитие'!E10&lt;0.5,"не сформирован", "в стадии формирования")))</f>
        <v/>
      </c>
      <c r="BK10" s="82" t="str">
        <f>IF('Физическое развитие'!F10="","",IF('Физическое развитие'!F10&gt;1.5,"сформирован",IF('Физическое развитие'!F10&lt;0.5,"не сформирован", "в стадии формирования")))</f>
        <v/>
      </c>
      <c r="BL10" s="82" t="str">
        <f>IF('Физическое развитие'!G10="","",IF('Физическое развитие'!G10&gt;1.5,"сформирован",IF('Физическое развитие'!G10&lt;0.5,"не сформирован", "в стадии формирования")))</f>
        <v/>
      </c>
      <c r="BM10" s="82" t="str">
        <f>IF('Физическое развитие'!H10="","",IF('Физическое развитие'!H10&gt;1.5,"сформирован",IF('Физическое развитие'!H10&lt;0.5,"не сформирован", "в стадии формирования")))</f>
        <v/>
      </c>
      <c r="BN10" s="82" t="str">
        <f>IF('Физическое развитие'!I10="","",IF('Физическое развитие'!I10&gt;1.5,"сформирован",IF('Физическое развитие'!I10&lt;0.5,"не сформирован", "в стадии формирования")))</f>
        <v/>
      </c>
      <c r="BO10" s="82" t="str">
        <f>IF('Физическое развитие'!J10="","",IF('Физическое развитие'!J10&gt;1.5,"сформирован",IF('Физическое развитие'!J10&lt;0.5,"не сформирован", "в стадии формирования")))</f>
        <v/>
      </c>
      <c r="BP10" s="82" t="str">
        <f>IF('Физическое развитие'!K10="","",IF('Физическое развитие'!K10&gt;1.5,"сформирован",IF('Физическое развитие'!K10&lt;0.5,"не сформирован", "в стадии формирования")))</f>
        <v/>
      </c>
      <c r="BQ10" s="82" t="str">
        <f>IF('Физическое развитие'!L10="","",IF('Физическое развитие'!L10&gt;1.5,"сформирован",IF('Физическое развитие'!L10&lt;0.5,"не сформирован", "в стадии формирования")))</f>
        <v/>
      </c>
      <c r="BR10" s="82" t="str">
        <f>IF('Физическое развитие'!M10="","",IF('Физическое развитие'!M10&gt;1.5,"сформирован",IF('Физическое развитие'!M10&lt;0.5,"не сформирован", "в стадии формирования")))</f>
        <v/>
      </c>
      <c r="BS10" s="82" t="str">
        <f>IF('Физическое развитие'!N10="","",IF('Физическое развитие'!N10&gt;1.5,"сформирован",IF('Физическое развитие'!N10&lt;0.5,"не сформирован", "в стадии формирования")))</f>
        <v/>
      </c>
      <c r="BT10" s="82" t="str">
        <f>IF('Физическое развитие'!O10="","",IF('Физическое развитие'!O10&gt;1.5,"сформирован",IF('Физическое развитие'!O10&lt;0.5,"не сформирован", "в стадии формирования")))</f>
        <v/>
      </c>
      <c r="BU10" s="82" t="str">
        <f>IF('Физическое развитие'!P10="","",IF('Физическое развитие'!P10&gt;1.5,"сформирован",IF('Физическое развитие'!P10&lt;0.5,"не сформирован", "в стадии формирования")))</f>
        <v/>
      </c>
      <c r="BV10" s="214" t="str">
        <f>IF('Художественно-эстетическое разв'!Y11="","",IF('Физическое развитие'!D10="","",IF('Физическое развитие'!E10="","",IF('Физическое развитие'!F10="","",IF('Физическое развитие'!H10="","",IF('Физическое развитие'!I10="","",IF('Физическое развитие'!J10="","",IF('Физическое развитие'!L10="","",IF('Физическое развитие'!M10="","",IF('Физическое развитие'!G10="","",IF('Физическое развитие'!N10="","",IF('Физическое развитие'!O10="","",IF('Физическое развитие'!P10="","",IF('Физическое развитие'!Q10="","",('Художественно-эстетическое разв'!Y11+'Физическое развитие'!D10+'Физическое развитие'!E10+'Физическое развитие'!F10+'Физическое развитие'!H10+'Физическое развитие'!I10+'Физическое развитие'!J10+'Физическое развитие'!L10+'Физическое развитие'!M10+'Физическое развитие'!G10+'Физическое развитие'!N10+'Физическое развитие'!O10+'Физическое развитие'!P10+'Физическое развитие'!Q10)/14))))))))))))))</f>
        <v/>
      </c>
      <c r="BW10" s="82" t="str">
        <f t="shared" si="4"/>
        <v/>
      </c>
      <c r="BX10" s="82"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BY10" s="82" t="str">
        <f>IF('Социально-коммуникативное разви'!N11="","",IF('Социально-коммуникативное разви'!N11&gt;1.5,"сформирован",IF('Социально-коммуникативное разви'!N11&lt;0.5,"не сформирован", "в стадии формирования")))</f>
        <v/>
      </c>
      <c r="BZ10" s="82" t="str">
        <f>IF('Социально-коммуникативное разви'!O11="","",IF('Социально-коммуникативное разви'!O11&gt;1.5,"сформирован",IF('Социально-коммуникативное разви'!O11&lt;0.5,"не сформирован", "в стадии формирования")))</f>
        <v/>
      </c>
      <c r="CA10" s="82" t="str">
        <f>IF('Социально-коммуникативное разви'!P11="","",IF('Социально-коммуникативное разви'!P11&gt;1.5,"сформирован",IF('Социально-коммуникативное разви'!P11&lt;0.5,"не сформирован", "в стадии формирования")))</f>
        <v/>
      </c>
      <c r="CB10" s="82"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CC10" s="82" t="str">
        <f>IF('Социально-коммуникативное разви'!R11="","",IF('Социально-коммуникативное разви'!R11&gt;1.5,"сформирован",IF('Социально-коммуникативное разви'!R11&lt;0.5,"не сформирован", "в стадии формирования")))</f>
        <v/>
      </c>
      <c r="CD10" s="82"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CE10" s="82"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CF10" s="82"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CG10" s="82" t="str">
        <f>IF('Социально-коммуникативное разви'!V11="","",IF('Социально-коммуникативное разви'!V11&gt;1.5,"сформирован",IF('Социально-коммуникативное разви'!V11&lt;0.5,"не сформирован", "в стадии формирования")))</f>
        <v/>
      </c>
      <c r="CH10" s="82" t="str">
        <f>IF('Социально-коммуникативное разви'!W11="","",IF('Социально-коммуникативное разви'!W11&gt;1.5,"сформирован",IF('Социально-коммуникативное разви'!W11&lt;0.5,"не сформирован", "в стадии формирования")))</f>
        <v/>
      </c>
      <c r="CI10" s="82" t="str">
        <f>IF('Социально-коммуникативное разви'!X11="","",IF('Социально-коммуникативное разви'!X11&gt;1.5,"сформирован",IF('Социально-коммуникативное разви'!X11&lt;0.5,"не сформирован", "в стадии формирования")))</f>
        <v/>
      </c>
      <c r="CJ10" s="82" t="str">
        <f>IF('Социально-коммуникативное разви'!Y11="","",IF('Социально-коммуникативное разви'!Y11&gt;1.5,"сформирован",IF('Социально-коммуникативное разви'!Y11&lt;0.5,"не сформирован", "в стадии формирования")))</f>
        <v/>
      </c>
      <c r="CK10" s="82" t="str">
        <f>IF('Социально-коммуникативное разви'!Z11="","",IF('Социально-коммуникативное разви'!Z11&gt;1.5,"сформирован",IF('Социально-коммуникативное разви'!Z11&lt;0.5,"не сформирован", "в стадии формирования")))</f>
        <v/>
      </c>
      <c r="CL10" s="82" t="str">
        <f>IF('Физическое развитие'!K10="","",IF('Физическое развитие'!K10&gt;1.5,"сформирован",IF('Физическое развитие'!K10&lt;0.5,"не сформирован", "в стадии формирования")))</f>
        <v/>
      </c>
      <c r="CM10" s="214" t="str">
        <f>IF('Социально-коммуникативное разви'!M11="","",IF('Социально-коммуникативное разви'!N11="","",IF('Социально-коммуникативное разви'!AI11="","",IF('Социально-коммуникативное разви'!AN11="","",IF('Социально-коммуникативное разви'!AO11="","",IF('Социально-коммуникативное разви'!AP11="","",IF('Социально-коммуникативное разви'!AQ11="","",IF('Социально-коммуникативное разви'!AR11="","",IF('Социально-коммуникативное разви'!AS11="","",IF('Социально-коммуникативное разви'!AT11="","",IF('Социально-коммуникативное разви'!AV11="","",IF('Социально-коммуникативное разви'!AW11="","",IF('Социально-коммуникативное разви'!AX11="","",IF('Социально-коммуникативное разви'!AY11="","",IF('Физическое развитие'!K10="","",('Социально-коммуникативное разви'!M11+'Социально-коммуникативное разви'!N11+'Социально-коммуникативное разви'!AI11+'Социально-коммуникативное разви'!AN11+'Социально-коммуникативное разви'!AO11+'Социально-коммуникативное разви'!AP11+'Социально-коммуникативное разви'!AQ11+'Социально-коммуникативное разви'!AR11+'Социально-коммуникативное разви'!AS11+'Социально-коммуникативное разви'!AT11+'Социально-коммуникативное разви'!AV11+'Социально-коммуникативное разви'!AW11+'Социально-коммуникативное разви'!AX11+'Социально-коммуникативное разви'!AY11+'Физическое развитие'!K10)/15)))))))))))))))</f>
        <v/>
      </c>
      <c r="CN10" s="82" t="str">
        <f t="shared" si="5"/>
        <v/>
      </c>
      <c r="CO10" s="82" t="str">
        <f>IF('Социально-коммуникативное разви'!D11="","",IF('Социально-коммуникативное разви'!D11&gt;1.5,"сформирован",IF('Социально-коммуникативное разви'!D11&lt;0.5,"не сформирован", "в стадии формирования")))</f>
        <v/>
      </c>
      <c r="CP10" s="82"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CQ10" s="82"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CR10" s="82"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CS10" s="82" t="str">
        <f>IF('Социально-коммуникативное разви'!R11="","",IF('Социально-коммуникативное разви'!R11&gt;1.5,"сформирован",IF('Социально-коммуникативное разви'!R11&lt;0.5,"не сформирован", "в стадии формирования")))</f>
        <v/>
      </c>
      <c r="CT10" s="82"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CU10" s="82"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CV10" s="82" t="str">
        <f>IF('Социально-коммуникативное разви'!Y11="","",IF('Социально-коммуникативное разви'!Y11&gt;1.5,"сформирован",IF('Социально-коммуникативное разви'!Y11&lt;0.5,"не сформирован", "в стадии формирования")))</f>
        <v/>
      </c>
      <c r="CW10" s="82" t="str">
        <f>IF('Социально-коммуникативное разви'!Z11="","",IF('Социально-коммуникативное разви'!Z11&gt;1.5,"сформирован",IF('Социально-коммуникативное разви'!Z11&lt;0.5,"не сформирован", "в стадии формирования")))</f>
        <v/>
      </c>
      <c r="CX10" s="82" t="str">
        <f>IF('Социально-коммуникативное разви'!AU11="","",IF('Социально-коммуникативное разви'!AU11&gt;1.5,"сформирован",IF('Социально-коммуникативное разви'!AU11&lt;0.5,"не сформирован", "в стадии формирования")))</f>
        <v/>
      </c>
      <c r="CY10" s="82" t="str">
        <f>IF('Социально-коммуникативное разви'!AZ11="","",IF('Социально-коммуникативное разви'!AZ11&gt;1.5,"сформирован",IF('Социально-коммуникативное разви'!AZ11&lt;0.5,"не сформирован", "в стадии формирования")))</f>
        <v/>
      </c>
      <c r="CZ10" s="82" t="str">
        <f>IF('Социально-коммуникативное разви'!BA11="","",IF('Социально-коммуникативное разви'!BA11&gt;1.5,"сформирован",IF('Социально-коммуникативное разви'!BA11&lt;0.5,"не сформирован", "в стадии формирования")))</f>
        <v/>
      </c>
      <c r="DA10" s="82" t="str">
        <f>IF('Социально-коммуникативное разви'!BB11="","",IF('Социально-коммуникативное разви'!BB11&gt;1.5,"сформирован",IF('Социально-коммуникативное разви'!BB11&lt;0.5,"не сформирован", "в стадии формирования")))</f>
        <v/>
      </c>
      <c r="DB10" s="82" t="str">
        <f>IF('Познавательное развитие'!G11="","",IF('Познавательное развитие'!G11&gt;1.5,"сформирован",IF('Познавательное развитие'!G11&lt;0.5,"не сформирован", "в стадии формирования")))</f>
        <v/>
      </c>
      <c r="DC10" s="82" t="str">
        <f>IF('Познавательное развитие'!H11="","",IF('Познавательное развитие'!H11&gt;1.5,"сформирован",IF('Познавательное развитие'!H11&lt;0.5,"не сформирован", "в стадии формирования")))</f>
        <v/>
      </c>
      <c r="DD10" s="82" t="str">
        <f>IF('Познавательное развитие'!T11="","",IF('Познавательное развитие'!T11&gt;1.5,"сформирован",IF('Познавательное развитие'!T11&lt;0.5,"не сформирован", "в стадии формирования")))</f>
        <v/>
      </c>
      <c r="DE10" s="82" t="str">
        <f>IF('Познавательное развитие'!U11="","",IF('Познавательное развитие'!U11&gt;1.5,"сформирован",IF('Познавательное развитие'!U11&lt;0.5,"не сформирован", "в стадии формирования")))</f>
        <v/>
      </c>
      <c r="DF10" s="82" t="str">
        <f>IF('Познавательное развитие'!W11="","",IF('Познавательное развитие'!W11&gt;1.5,"сформирован",IF('Познавательное развитие'!W11&lt;0.5,"не сформирован", "в стадии формирования")))</f>
        <v/>
      </c>
      <c r="DG10" s="82" t="str">
        <f>IF('Познавательное развитие'!X11="","",IF('Познавательное развитие'!X11&gt;1.5,"сформирован",IF('Познавательное развитие'!X11&lt;0.5,"не сформирован", "в стадии формирования")))</f>
        <v/>
      </c>
      <c r="DH10" s="82" t="str">
        <f>IF('Познавательное развитие'!AB11="","",IF('Познавательное развитие'!AB11&gt;1.5,"сформирован",IF('Познавательное развитие'!AB11&lt;0.5,"не сформирован", "в стадии формирования")))</f>
        <v/>
      </c>
      <c r="DI10" s="82" t="str">
        <f>IF('Познавательное развитие'!AC11="","",IF('Познавательное развитие'!AC11&gt;1.5,"сформирован",IF('Познавательное развитие'!AC11&lt;0.5,"не сформирован", "в стадии формирования")))</f>
        <v/>
      </c>
      <c r="DJ10" s="82" t="str">
        <f>IF('Познавательное развитие'!AD11="","",IF('Познавательное развитие'!AD11&gt;1.5,"сформирован",IF('Познавательное развитие'!AD11&lt;0.5,"не сформирован", "в стадии формирования")))</f>
        <v/>
      </c>
      <c r="DK10" s="82" t="str">
        <f>IF('Познавательное развитие'!AE11="","",IF('Познавательное развитие'!AE11&gt;1.5,"сформирован",IF('Познавательное развитие'!AE11&lt;0.5,"не сформирован", "в стадии формирования")))</f>
        <v/>
      </c>
      <c r="DL10" s="82" t="str">
        <f>IF('Познавательное развитие'!AF11="","",IF('Познавательное развитие'!AF11&gt;1.5,"сформирован",IF('Познавательное развитие'!AF11&lt;0.5,"не сформирован", "в стадии формирования")))</f>
        <v/>
      </c>
      <c r="DM10" s="82" t="str">
        <f>IF('Познавательное развитие'!AG11="","",IF('Познавательное развитие'!AG11&gt;1.5,"сформирован",IF('Познавательное развитие'!AG11&lt;0.5,"не сформирован", "в стадии формирования")))</f>
        <v/>
      </c>
      <c r="DN10" s="82" t="str">
        <f>IF('Познавательное развитие'!AI11="","",IF('Познавательное развитие'!AI11&gt;1.5,"сформирован",IF('Познавательное развитие'!AI11&lt;0.5,"не сформирован", "в стадии формирования")))</f>
        <v/>
      </c>
      <c r="DO10" s="82" t="str">
        <f>IF('Познавательное развитие'!AJ11="","",IF('Познавательное развитие'!AJ11&gt;1.5,"сформирован",IF('Познавательное развитие'!AJ11&lt;0.5,"не сформирован", "в стадии формирования")))</f>
        <v/>
      </c>
      <c r="DP10" s="82" t="str">
        <f>IF('Познавательное развитие'!AK11="","",IF('Познавательное развитие'!AK11&gt;1.5,"сформирован",IF('Познавательное развитие'!AK11&lt;0.5,"не сформирован", "в стадии формирования")))</f>
        <v/>
      </c>
      <c r="DQ10" s="82" t="str">
        <f>IF('Познавательное развитие'!AL11="","",IF('Познавательное развитие'!AL11&gt;1.5,"сформирован",IF('Познавательное развитие'!AL11&lt;0.5,"не сформирован", "в стадии формирования")))</f>
        <v/>
      </c>
      <c r="DR10" s="82" t="str">
        <f>IF('Речевое развитие'!Q10="","",IF('Речевое развитие'!Q10&gt;1.5,"сформирован",IF('Речевое развитие'!Q10&lt;0.5,"не сформирован", "в стадии формирования")))</f>
        <v/>
      </c>
      <c r="DS10" s="82" t="str">
        <f>IF('Речевое развитие'!R10="","",IF('Речевое развитие'!R10&gt;1.5,"сформирован",IF('Речевое развитие'!R10&lt;0.5,"не сформирован", "в стадии формирования")))</f>
        <v/>
      </c>
      <c r="DT10" s="82" t="str">
        <f>IF('Речевое развитие'!S10="","",IF('Речевое развитие'!S10&gt;1.5,"сформирован",IF('Речевое развитие'!S10&lt;0.5,"не сформирован", "в стадии формирования")))</f>
        <v/>
      </c>
      <c r="DU10" s="82" t="str">
        <f>IF('Речевое развитие'!T10="","",IF('Речевое развитие'!T10&gt;1.5,"сформирован",IF('Речевое развитие'!T10&lt;0.5,"не сформирован", "в стадии формирования")))</f>
        <v/>
      </c>
      <c r="DV10" s="82" t="str">
        <f>IF('Речевое развитие'!U10="","",IF('Речевое развитие'!U10&gt;1.5,"сформирован",IF('Речевое развитие'!U10&lt;0.5,"не сформирован", "в стадии формирования")))</f>
        <v/>
      </c>
      <c r="DW10" s="82" t="str">
        <f>IF('Художественно-эстетическое разв'!S11="","",IF('Художественно-эстетическое разв'!S11&gt;1.5,"сформирован",IF('Художественно-эстетическое разв'!S11&lt;0.5,"не сформирован", "в стадии формирования")))</f>
        <v/>
      </c>
      <c r="DX10" s="82" t="str">
        <f>IF('Художественно-эстетическое разв'!T11="","",IF('Художественно-эстетическое разв'!T11&gt;1.5,"сформирован",IF('Художественно-эстетическое разв'!T11&lt;0.5,"не сформирован", "в стадии формирования")))</f>
        <v/>
      </c>
      <c r="DY10" s="82" t="str">
        <f>IF('Физическое развитие'!T10="","",IF('Физическое развитие'!T10&gt;1.5,"сформирован",IF('Физическое развитие'!T10&lt;0.5,"не сформирован", "в стадии формирования")))</f>
        <v/>
      </c>
      <c r="DZ10" s="82" t="str">
        <f>IF('Физическое развитие'!U10="","",IF('Физическое развитие'!U10&gt;1.5,"сформирован",IF('Физическое развитие'!U10&lt;0.5,"не сформирован", "в стадии формирования")))</f>
        <v/>
      </c>
      <c r="EA10" s="82" t="str">
        <f>IF('Физическое развитие'!V10="","",IF('Физическое развитие'!V10&gt;1.5,"сформирован",IF('Физическое развитие'!V10&lt;0.5,"не сформирован", "в стадии формирования")))</f>
        <v/>
      </c>
      <c r="EB10" s="214" t="str">
        <f>IF('Социально-коммуникативное разви'!D11="","",IF('Социально-коммуникативное разви'!E11="","",IF('Социально-коммуникативное разви'!F11="","",IF('Социально-коммуникативное разви'!Q11="","",IF('Социально-коммуникативное разви'!R11="","",IF('Социально-коммуникативное разви'!S11="","",IF('Социально-коммуникативное разви'!T11="","",IF('Социально-коммуникативное разви'!Y11="","",IF('Социально-коммуникативное разви'!Z11="","",IF('Социально-коммуникативное разви'!AU11="","",IF('Социально-коммуникативное разви'!AZ11="","",IF('Социально-коммуникативное разви'!BA11="","",IF('Социально-коммуникативное разви'!BB11="","",IF('Познавательное развитие'!G11="","",IF('Познавательное развитие'!H11="","",IF('Познавательное развитие'!T11="","",IF('Познавательное развитие'!U11="","",IF('Познавательное развитие'!W11="","",IF('Познавательное развитие'!X11="","",IF('Познавательное развитие'!AB11="","",IF('Познавательное развитие'!AC11="","",IF('Познавательное развитие'!AD11="","",IF('Познавательное развитие'!AE11="","",IF('Познавательное развитие'!AF11="","",IF('Познавательное развитие'!AG11="","",IF('Познавательное развитие'!AI11="","",IF('Познавательное развитие'!AJ11="","",IF('Познавательное развитие'!AK11="","",IF('Познавательное развитие'!AL11="","",IF('Речевое развитие'!Q10="","",IF('Речевое развитие'!R10="","",IF('Речевое развитие'!S10="","",IF('Речевое развитие'!T10="","",IF('Речевое развитие'!U10="","",IF('Художественно-эстетическое разв'!S11="","",IF('Художественно-эстетическое разв'!T11="","",IF('Физическое развитие'!T10="","",IF('Физическое развитие'!U10="","",IF('Физическое развитие'!V10="","",('Социально-коммуникативное разви'!D11+'Социально-коммуникативное разви'!E11+'Социально-коммуникативное разви'!F11+'Социально-коммуникативное разви'!Q11+'Социально-коммуникативное разви'!R11+'Социально-коммуникативное разви'!S11+'Социально-коммуникативное разви'!T11+'Социально-коммуникативное разви'!Y11+'Социально-коммуникативное разви'!Z11+'Социально-коммуникативное разви'!AU11+'Социально-коммуникативное разви'!AZ11+'Социально-коммуникативное разви'!BA11+'Социально-коммуникативное разви'!BB11+'Познавательное развитие'!G11+'Познавательное развитие'!H11+'Познавательное развитие'!T11+'Познавательное развитие'!U11+'Познавательное развитие'!W11+'Познавательное развитие'!X11+'Познавательное развитие'!AB11+'Познавательное развитие'!AC11+'Познавательное развитие'!AD11+'Познавательное развитие'!AE11+'Познавательное развитие'!AF11+'Познавательное развитие'!AG11+'Познавательное развитие'!AI11+'Познавательное развитие'!AJ11+'Познавательное развитие'!AK11+'Познавательное развитие'!AL11+'Речевое развитие'!Q10+'Речевое развитие'!R10+'Речевое развитие'!S10+'Речевое развитие'!T10+'Речевое развитие'!U10+'Художественно-эстетическое разв'!S11+'Художественно-эстетическое разв'!T11+'Физическое развитие'!T10+'Физическое развитие'!U10+'Физическое развитие'!V10)/39)))))))))))))))))))))))))))))))))))))))</f>
        <v/>
      </c>
      <c r="EC10" s="82" t="str">
        <f t="shared" si="6"/>
        <v/>
      </c>
    </row>
    <row r="11" spans="1:133">
      <c r="A11" s="89">
        <f>список!A9</f>
        <v>8</v>
      </c>
      <c r="B11" s="82" t="str">
        <f>IF(список!B9="","",список!B9)</f>
        <v/>
      </c>
      <c r="C11" s="82">
        <f>IF(список!C9="","",список!C9)</f>
        <v>0</v>
      </c>
      <c r="D11" s="82" t="str">
        <f>IF('Социально-коммуникативное разви'!AA12="","",IF('Социально-коммуникативное разви'!AA12&gt;1.5,"сформирован",IF('Социально-коммуникативное разви'!AA12&lt;0.5,"не сформирован", "в стадии формирования")))</f>
        <v/>
      </c>
      <c r="E11" s="82" t="str">
        <f>IF('Социально-коммуникативное разви'!AB12="","",IF('Социально-коммуникативное разви'!AB12&gt;1.5,"сформирован",IF('Социально-коммуникативное разви'!AB12&lt;0.5,"не сформирован", "в стадии формирования")))</f>
        <v/>
      </c>
      <c r="F11" s="82" t="str">
        <f>IF('Социально-коммуникативное разви'!AC12="","",IF('Социально-коммуникативное разви'!AC12&gt;1.5,"сформирован",IF('Социально-коммуникативное разви'!AC12&lt;0.5,"не сформирован", "в стадии формирования")))</f>
        <v/>
      </c>
      <c r="G11" s="82" t="str">
        <f>IF('Социально-коммуникативное разви'!AD12="","",IF('Социально-коммуникативное разви'!AD12&gt;1.5,"сформирован",IF('Социально-коммуникативное разви'!AD12&lt;0.5,"не сформирован", "в стадии формирования")))</f>
        <v/>
      </c>
      <c r="H11" s="82" t="str">
        <f>IF('Социально-коммуникативное разви'!AE12="","",IF('Социально-коммуникативное разви'!AE12&gt;1.5,"сформирован",IF('Социально-коммуникативное разви'!AE12&lt;0.5,"не сформирован", "в стадии формирования")))</f>
        <v/>
      </c>
      <c r="I11" s="82" t="str">
        <f>IF('Социально-коммуникативное разви'!AF12="","",IF('Социально-коммуникативное разви'!AF12&gt;1.5,"сформирован",IF('Социально-коммуникативное разви'!AF12&lt;0.5,"не сформирован", "в стадии формирования")))</f>
        <v/>
      </c>
      <c r="J11" s="82" t="str">
        <f>IF('Познавательное развитие'!D12="","",IF('Познавательное развитие'!D12&gt;1.5,"сформирован",IF('Познавательное развитие'!D12&lt;0.5,"не сформирован", "в стадии формирования")))</f>
        <v/>
      </c>
      <c r="K11" s="82" t="str">
        <f>IF('Познавательное развитие'!E12="","",IF('Познавательное развитие'!E12&gt;1.5,"сформирован",IF('Познавательное развитие'!E12&lt;0.5,"не сформирован", "в стадии формирования")))</f>
        <v/>
      </c>
      <c r="L11" s="82" t="str">
        <f>IF('Познавательное развитие'!F12="","",IF('Познавательное развитие'!F12&gt;1.5,"сформирован",IF('Познавательное развитие'!F12&lt;0.5,"не сформирован", "в стадии формирования")))</f>
        <v/>
      </c>
      <c r="M11" s="82" t="str">
        <f>IF('Познавательное развитие'!G12="","",IF('Познавательное развитие'!G12&gt;1.5,"сформирован",IF('Познавательное развитие'!G12&lt;0.5,"не сформирован", "в стадии формирования")))</f>
        <v/>
      </c>
      <c r="N11" s="82" t="str">
        <f>IF('Познавательное развитие'!H12="","",IF('Познавательное развитие'!H12&gt;1.5,"сформирован",IF('Познавательное развитие'!H12&lt;0.5,"не сформирован", "в стадии формирования")))</f>
        <v/>
      </c>
      <c r="O11" s="82" t="str">
        <f>IF('Познавательное развитие'!I12="","",IF('Познавательное развитие'!I12&gt;1.5,"сформирован",IF('Познавательное развитие'!I12&lt;0.5,"не сформирован", "в стадии формирования")))</f>
        <v/>
      </c>
      <c r="P11" s="82" t="str">
        <f>IF('Познавательное развитие'!J12="","",IF('Познавательное развитие'!J12&gt;1.5,"сформирован",IF('Познавательное развитие'!J12&lt;0.5,"не сформирован", "в стадии формирования")))</f>
        <v/>
      </c>
      <c r="Q11" s="82" t="str">
        <f>IF('Познавательное развитие'!K12="","",IF('Познавательное развитие'!K12&gt;1.5,"сформирован",IF('Познавательное развитие'!K12&lt;0.5,"не сформирован", "в стадии формирования")))</f>
        <v/>
      </c>
      <c r="R11" s="82"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S11" s="82" t="str">
        <f>IF('Художественно-эстетическое разв'!E12="","",IF('Художественно-эстетическое разв'!E12&gt;1.5,"сформирован",IF('Художественно-эстетическое разв'!E12&lt;0.5,"не сформирован", "в стадии формирования")))</f>
        <v/>
      </c>
      <c r="T11" s="82" t="str">
        <f>IF('Художественно-эстетическое разв'!F12="","",IF('Художественно-эстетическое разв'!F12&gt;1.5,"сформирован",IF('Художественно-эстетическое разв'!F12&lt;0.5,"не сформирован", "в стадии формирования")))</f>
        <v/>
      </c>
      <c r="U11" s="82" t="str">
        <f>IF('Художественно-эстетическое разв'!G12="","",IF('Художественно-эстетическое разв'!G12&gt;1.5,"сформирован",IF('Художественно-эстетическое разв'!G12&lt;0.5,"не сформирован", "в стадии формирования")))</f>
        <v/>
      </c>
      <c r="V11" s="82" t="str">
        <f>IF('Художественно-эстетическое разв'!H12="","",IF('Художественно-эстетическое разв'!H12&gt;1.5,"сформирован",IF('Художественно-эстетическое разв'!H12&lt;0.5,"не сформирован", "в стадии формирования")))</f>
        <v/>
      </c>
      <c r="W11" s="82" t="str">
        <f>IF('Художественно-эстетическое разв'!I12="","",IF('Художественно-эстетическое разв'!I12&gt;1.5,"сформирован",IF('Художественно-эстетическое разв'!I12&lt;0.5,"не сформирован", "в стадии формирования")))</f>
        <v/>
      </c>
      <c r="X11" s="82" t="str">
        <f>IF('Художественно-эстетическое разв'!J12="","",IF('Художественно-эстетическое разв'!J12&gt;1.5,"сформирован",IF('Художественно-эстетическое разв'!J12&lt;0.5,"не сформирован", "в стадии формирования")))</f>
        <v/>
      </c>
      <c r="Y11" s="82" t="str">
        <f>IF('Физическое развитие'!W11="","",IF('Физическое развитие'!W11&gt;1.5,"сформирован",IF('Физическое развитие'!W11&lt;0.5,"не сформирован", "в стадии формирования")))</f>
        <v/>
      </c>
      <c r="Z11" s="214" t="str">
        <f>IF('Социально-коммуникативное разви'!AA12="","",IF('Социально-коммуникативное разви'!AF12="","",IF('Социально-коммуникативное разви'!AG12="","",IF('Социально-коммуникативное разви'!AH12="","",IF('Социально-коммуникативное разви'!AJ12="","",IF('Социально-коммуникативное разви'!AK12="","",IF('Познавательное развитие'!D12="","",IF('Познавательное развитие'!I12="","",IF('Познавательное развитие'!M12="","",IF('Познавательное развитие'!N12="","",IF('Познавательное развитие'!O12="","",IF('Познавательное развитие'!P12="","",IF('Познавательное развитие'!Q12="","",IF('Познавательное развитие'!Y12="","",IF('Художественно-эстетическое разв'!D12="","",IF('Художественно-эстетическое разв'!G12="","",IF('Художественно-эстетическое разв'!H12="","",IF('Художественно-эстетическое разв'!I12="","",IF('Физическое развитие'!W11="","",IF('Художественно-эстетическое разв'!L12="","",IF('Художественно-эстетическое разв'!M12="","",IF('Художественно-эстетическое разв'!U12="","",('Социально-коммуникативное разви'!AA12+'Социально-коммуникативное разви'!AF12+'Социально-коммуникативное разви'!AG12+'Социально-коммуникативное разви'!AH12+'Социально-коммуникативное разви'!AJ12+'Социально-коммуникативное разви'!AK12+'Познавательное развитие'!D12+'Познавательное развитие'!I12+'Познавательное развитие'!M12+'Познавательное развитие'!N12+'Познавательное развитие'!O12+'Познавательное развитие'!P12+'Познавательное развитие'!Q12+'Познавательное развитие'!Y12+'Художественно-эстетическое разв'!D12+'Художественно-эстетическое разв'!G12+'Художественно-эстетическое разв'!H12+'Художественно-эстетическое разв'!I12+'Художественно-эстетическое разв'!L12+'Художественно-эстетическое разв'!M12+'Художественно-эстетическое разв'!U12+'Физическое развитие'!W11)/22))))))))))))))))))))))</f>
        <v/>
      </c>
      <c r="AA11" s="82" t="str">
        <f t="shared" si="0"/>
        <v/>
      </c>
      <c r="AB11" s="82"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AC11" s="82"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AD11" s="82"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AE11" s="82"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AF11" s="82"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AG11" s="82"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AH11" s="82"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AI11" s="82" t="str">
        <f>IF('Познавательное развитие'!V12="","",IF('Познавательное развитие'!V12&gt;1.5,"сформирован",IF('Познавательное развитие'!V12&lt;0.5,"не сформирован", "в стадии формирования")))</f>
        <v/>
      </c>
      <c r="AJ11" s="82" t="str">
        <f>IF('Художественно-эстетическое разв'!Z12="","",IF('Художественно-эстетическое разв'!Z12&gt;1.5,"сформирован",IF('Художественно-эстетическое разв'!Z12&lt;0.5,"не сформирован", "в стадии формирования")))</f>
        <v/>
      </c>
      <c r="AK11" s="82" t="str">
        <f>IF('Художественно-эстетическое разв'!AA12="","",IF('Художественно-эстетическое разв'!AA12&gt;1.5,"сформирован",IF('Художественно-эстетическое разв'!AA12&lt;0.5,"не сформирован", "в стадии формирования")))</f>
        <v/>
      </c>
      <c r="AL11" s="214" t="str">
        <f>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разви'!X12="","",IF('Познавательное развитие'!V12="","",IF('Художественно-эстетическое разв'!Z12="","",IF('Художественно-эстетическое разв'!AE12="","",('Социально-коммуникативное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разви'!X12+'Познавательное развитие'!V12+'Художественно-эстетическое разв'!Z12+'Художественно-эстетическое разв'!AE12)/10))))))))))</f>
        <v/>
      </c>
      <c r="AM11" s="82" t="str">
        <f t="shared" si="1"/>
        <v/>
      </c>
      <c r="AN11" s="82"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AO11" s="82" t="str">
        <f>IF('Социально-коммуникативное разви'!V12="","",IF('Социально-коммуникативное разви'!V12&gt;1.5,"сформирован",IF('Социально-коммуникативное разви'!V12&lt;0.5,"не сформирован", "в стадии формирования")))</f>
        <v/>
      </c>
      <c r="AP11" s="82" t="str">
        <f>IF('Социально-коммуникативное разви'!W12="","",IF('Социально-коммуникативное разви'!W12&gt;1.5,"сформирован",IF('Социально-коммуникативное разви'!W12&lt;0.5,"не сформирован", "в стадии формирования")))</f>
        <v/>
      </c>
      <c r="AQ11" s="82" t="str">
        <f>IF('Художественно-эстетическое разв'!Y12="","",IF('Художественно-эстетическое разв'!Y12&gt;1.5,"сформирован",IF('Художественно-эстетическое разв'!Y12&lt;0.5,"не сформирован", "в стадии формирования")))</f>
        <v/>
      </c>
      <c r="AR11" s="82" t="str">
        <f>IF('Художественно-эстетическое разв'!Z12="","",IF('Художественно-эстетическое разв'!Z12&gt;1.5,"сформирован",IF('Художественно-эстетическое разв'!Z12&lt;0.5,"не сформирован", "в стадии формирования")))</f>
        <v/>
      </c>
      <c r="AS11" s="214" t="str">
        <f>IF('Социально-коммуникативное разви'!U12="","",IF('Социально-коммуникативное разви'!V12="","",IF('Социально-коммуникативное разви'!W12="","",IF('Художественно-эстетическое разв'!AC12="","",IF('Художественно-эстетическое разв'!AD12="","",('Социально-коммуникативное разви'!U12+'Социально-коммуникативное разви'!V12+'Социально-коммуникативное разви'!W12+'Художественно-эстетическое разв'!AC12+'Художественно-эстетическое разв'!AD12)/5)))))</f>
        <v/>
      </c>
      <c r="AT11" s="82" t="str">
        <f t="shared" si="2"/>
        <v/>
      </c>
      <c r="AU11" s="82" t="str">
        <f>IF('Речевое развитие'!D11="","",IF('Речевое развитие'!D11&gt;1.5,"сформирован",IF('Речевое развитие'!D11&lt;0.5,"не сформирован", "в стадии формирования")))</f>
        <v/>
      </c>
      <c r="AV11" s="82" t="str">
        <f>IF('Речевое развитие'!E11="","",IF('Речевое развитие'!E11&gt;1.5,"сформирован",IF('Речевое развитие'!E11&lt;0.5,"не сформирован", "в стадии формирования")))</f>
        <v/>
      </c>
      <c r="AW11" s="82" t="str">
        <f>IF('Речевое развитие'!F11="","",IF('Речевое развитие'!F11&gt;1.5,"сформирован",IF('Речевое развитие'!F11&lt;0.5,"не сформирован", "в стадии формирования")))</f>
        <v/>
      </c>
      <c r="AX11" s="82" t="str">
        <f>IF('Речевое развитие'!G11="","",IF('Речевое развитие'!G11&gt;1.5,"сформирован",IF('Речевое развитие'!G11&lt;0.5,"не сформирован", "в стадии формирования")))</f>
        <v/>
      </c>
      <c r="AY11" s="82" t="str">
        <f>IF('Речевое развитие'!H11="","",IF('Речевое развитие'!H11&gt;1.5,"сформирован",IF('Речевое развитие'!H11&lt;0.5,"не сформирован", "в стадии формирования")))</f>
        <v/>
      </c>
      <c r="AZ11" s="82" t="str">
        <f>IF('Речевое развитие'!I11="","",IF('Речевое развитие'!I11&gt;1.5,"сформирован",IF('Речевое развитие'!I11&lt;0.5,"не сформирован", "в стадии формирования")))</f>
        <v/>
      </c>
      <c r="BA11" s="82" t="str">
        <f>IF('Речевое развитие'!J11="","",IF('Речевое развитие'!J11&gt;1.5,"сформирован",IF('Речевое развитие'!J11&lt;0.5,"не сформирован", "в стадии формирования")))</f>
        <v/>
      </c>
      <c r="BB11" s="82" t="str">
        <f>IF('Речевое развитие'!K11="","",IF('Речевое развитие'!K11&gt;1.5,"сформирован",IF('Речевое развитие'!K11&lt;0.5,"не сформирован", "в стадии формирования")))</f>
        <v/>
      </c>
      <c r="BC11" s="82" t="str">
        <f>IF('Речевое развитие'!L11="","",IF('Речевое развитие'!L11&gt;1.5,"сформирован",IF('Речевое развитие'!L11&lt;0.5,"не сформирован", "в стадии формирования")))</f>
        <v/>
      </c>
      <c r="BD11" s="82" t="str">
        <f>IF('Речевое развитие'!M11="","",IF('Речевое развитие'!M11&gt;1.5,"сформирован",IF('Речевое развитие'!M11&lt;0.5,"не сформирован", "в стадии формирования")))</f>
        <v/>
      </c>
      <c r="BE11" s="82" t="str">
        <f>IF('Речевое развитие'!N11="","",IF('Речевое развитие'!N11&gt;1.5,"сформирован",IF('Речевое развитие'!N11&lt;0.5,"не сформирован", "в стадии формирования")))</f>
        <v/>
      </c>
      <c r="BF11" s="214" t="str">
        <f>IF('Речевое развитие'!D11="","",IF('Речевое развитие'!E11="","",IF('Речевое развитие'!F11="","",IF('Речевое развитие'!G11="","",IF('Речевое развитие'!H11="","",IF('Речевое развитие'!I11="","",IF('Речевое развитие'!J11="","",IF('Речевое развитие'!K11="","",IF('Речевое развитие'!L11="","",IF('Речевое развитие'!M11="","",IF('Речевое развитие'!N11="","",('Речевое развитие'!D11+'Речевое развитие'!E11+'Речевое развитие'!F11+'Речевое развитие'!G11+'Речевое развитие'!H11+'Речевое развитие'!I11+'Речевое развитие'!J11+'Речевое развитие'!K11+'Речевое развитие'!L11+'Речевое развитие'!M11+'Речевое развитие'!N11)/11)))))))))))</f>
        <v/>
      </c>
      <c r="BG11" s="82" t="str">
        <f t="shared" si="3"/>
        <v/>
      </c>
      <c r="BH11" s="82" t="str">
        <f>IF('Художественно-эстетическое разв'!Y12="","",IF('Художественно-эстетическое разв'!Y12&gt;1.5,"сформирован",IF('Художественно-эстетическое разв'!Y12&lt;0.5,"не сформирован", "в стадии формирования")))</f>
        <v/>
      </c>
      <c r="BI11" s="82" t="str">
        <f>IF('Физическое развитие'!D11="","",IF('Физическое развитие'!D11&gt;1.5,"сформирован",IF('Физическое развитие'!D11&lt;0.5,"не сформирован", "в стадии формирования")))</f>
        <v/>
      </c>
      <c r="BJ11" s="82" t="str">
        <f>IF('Физическое развитие'!E11="","",IF('Физическое развитие'!E11&gt;1.5,"сформирован",IF('Физическое развитие'!E11&lt;0.5,"не сформирован", "в стадии формирования")))</f>
        <v/>
      </c>
      <c r="BK11" s="82" t="str">
        <f>IF('Физическое развитие'!F11="","",IF('Физическое развитие'!F11&gt;1.5,"сформирован",IF('Физическое развитие'!F11&lt;0.5,"не сформирован", "в стадии формирования")))</f>
        <v/>
      </c>
      <c r="BL11" s="82" t="str">
        <f>IF('Физическое развитие'!G11="","",IF('Физическое развитие'!G11&gt;1.5,"сформирован",IF('Физическое развитие'!G11&lt;0.5,"не сформирован", "в стадии формирования")))</f>
        <v/>
      </c>
      <c r="BM11" s="82" t="str">
        <f>IF('Физическое развитие'!H11="","",IF('Физическое развитие'!H11&gt;1.5,"сформирован",IF('Физическое развитие'!H11&lt;0.5,"не сформирован", "в стадии формирования")))</f>
        <v/>
      </c>
      <c r="BN11" s="82" t="str">
        <f>IF('Физическое развитие'!I11="","",IF('Физическое развитие'!I11&gt;1.5,"сформирован",IF('Физическое развитие'!I11&lt;0.5,"не сформирован", "в стадии формирования")))</f>
        <v/>
      </c>
      <c r="BO11" s="82" t="str">
        <f>IF('Физическое развитие'!J11="","",IF('Физическое развитие'!J11&gt;1.5,"сформирован",IF('Физическое развитие'!J11&lt;0.5,"не сформирован", "в стадии формирования")))</f>
        <v/>
      </c>
      <c r="BP11" s="82" t="str">
        <f>IF('Физическое развитие'!K11="","",IF('Физическое развитие'!K11&gt;1.5,"сформирован",IF('Физическое развитие'!K11&lt;0.5,"не сформирован", "в стадии формирования")))</f>
        <v/>
      </c>
      <c r="BQ11" s="82" t="str">
        <f>IF('Физическое развитие'!L11="","",IF('Физическое развитие'!L11&gt;1.5,"сформирован",IF('Физическое развитие'!L11&lt;0.5,"не сформирован", "в стадии формирования")))</f>
        <v/>
      </c>
      <c r="BR11" s="82" t="str">
        <f>IF('Физическое развитие'!M11="","",IF('Физическое развитие'!M11&gt;1.5,"сформирован",IF('Физическое развитие'!M11&lt;0.5,"не сформирован", "в стадии формирования")))</f>
        <v/>
      </c>
      <c r="BS11" s="82" t="str">
        <f>IF('Физическое развитие'!N11="","",IF('Физическое развитие'!N11&gt;1.5,"сформирован",IF('Физическое развитие'!N11&lt;0.5,"не сформирован", "в стадии формирования")))</f>
        <v/>
      </c>
      <c r="BT11" s="82" t="str">
        <f>IF('Физическое развитие'!O11="","",IF('Физическое развитие'!O11&gt;1.5,"сформирован",IF('Физическое развитие'!O11&lt;0.5,"не сформирован", "в стадии формирования")))</f>
        <v/>
      </c>
      <c r="BU11" s="82" t="str">
        <f>IF('Физическое развитие'!P11="","",IF('Физическое развитие'!P11&gt;1.5,"сформирован",IF('Физическое развитие'!P11&lt;0.5,"не сформирован", "в стадии формирования")))</f>
        <v/>
      </c>
      <c r="BV11" s="214" t="str">
        <f>IF('Художественно-эстетическое разв'!Y12="","",IF('Физическое развитие'!D11="","",IF('Физическое развитие'!E11="","",IF('Физическое развитие'!F11="","",IF('Физическое развитие'!H11="","",IF('Физическое развитие'!I11="","",IF('Физическое развитие'!J11="","",IF('Физическое развитие'!L11="","",IF('Физическое развитие'!M11="","",IF('Физическое развитие'!G11="","",IF('Физическое развитие'!N11="","",IF('Физическое развитие'!O11="","",IF('Физическое развитие'!P11="","",IF('Физическое развитие'!Q11="","",('Художественно-эстетическое разв'!Y12+'Физическое развитие'!D11+'Физическое развитие'!E11+'Физическое развитие'!F11+'Физическое развитие'!H11+'Физическое развитие'!I11+'Физическое развитие'!J11+'Физическое развитие'!L11+'Физическое развитие'!M11+'Физическое развитие'!G11+'Физическое развитие'!N11+'Физическое развитие'!O11+'Физическое развитие'!P11+'Физическое развитие'!Q11)/14))))))))))))))</f>
        <v/>
      </c>
      <c r="BW11" s="82" t="str">
        <f t="shared" si="4"/>
        <v/>
      </c>
      <c r="BX11" s="82"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BY11" s="82" t="str">
        <f>IF('Социально-коммуникативное разви'!N12="","",IF('Социально-коммуникативное разви'!N12&gt;1.5,"сформирован",IF('Социально-коммуникативное разви'!N12&lt;0.5,"не сформирован", "в стадии формирования")))</f>
        <v/>
      </c>
      <c r="BZ11" s="82" t="str">
        <f>IF('Социально-коммуникативное разви'!O12="","",IF('Социально-коммуникативное разви'!O12&gt;1.5,"сформирован",IF('Социально-коммуникативное разви'!O12&lt;0.5,"не сформирован", "в стадии формирования")))</f>
        <v/>
      </c>
      <c r="CA11" s="82" t="str">
        <f>IF('Социально-коммуникативное разви'!P12="","",IF('Социально-коммуникативное разви'!P12&gt;1.5,"сформирован",IF('Социально-коммуникативное разви'!P12&lt;0.5,"не сформирован", "в стадии формирования")))</f>
        <v/>
      </c>
      <c r="CB11" s="82"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CC11" s="82" t="str">
        <f>IF('Социально-коммуникативное разви'!R12="","",IF('Социально-коммуникативное разви'!R12&gt;1.5,"сформирован",IF('Социально-коммуникативное разви'!R12&lt;0.5,"не сформирован", "в стадии формирования")))</f>
        <v/>
      </c>
      <c r="CD11" s="82"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CE11" s="82"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CF11" s="82"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CG11" s="82" t="str">
        <f>IF('Социально-коммуникативное разви'!V12="","",IF('Социально-коммуникативное разви'!V12&gt;1.5,"сформирован",IF('Социально-коммуникативное разви'!V12&lt;0.5,"не сформирован", "в стадии формирования")))</f>
        <v/>
      </c>
      <c r="CH11" s="82" t="str">
        <f>IF('Социально-коммуникативное разви'!W12="","",IF('Социально-коммуникативное разви'!W12&gt;1.5,"сформирован",IF('Социально-коммуникативное разви'!W12&lt;0.5,"не сформирован", "в стадии формирования")))</f>
        <v/>
      </c>
      <c r="CI11" s="82" t="str">
        <f>IF('Социально-коммуникативное разви'!X12="","",IF('Социально-коммуникативное разви'!X12&gt;1.5,"сформирован",IF('Социально-коммуникативное разви'!X12&lt;0.5,"не сформирован", "в стадии формирования")))</f>
        <v/>
      </c>
      <c r="CJ11" s="82" t="str">
        <f>IF('Социально-коммуникативное разви'!Y12="","",IF('Социально-коммуникативное разви'!Y12&gt;1.5,"сформирован",IF('Социально-коммуникативное разви'!Y12&lt;0.5,"не сформирован", "в стадии формирования")))</f>
        <v/>
      </c>
      <c r="CK11" s="82" t="str">
        <f>IF('Социально-коммуникативное разви'!Z12="","",IF('Социально-коммуникативное разви'!Z12&gt;1.5,"сформирован",IF('Социально-коммуникативное разви'!Z12&lt;0.5,"не сформирован", "в стадии формирования")))</f>
        <v/>
      </c>
      <c r="CL11" s="82" t="str">
        <f>IF('Физическое развитие'!K11="","",IF('Физическое развитие'!K11&gt;1.5,"сформирован",IF('Физическое развитие'!K11&lt;0.5,"не сформирован", "в стадии формирования")))</f>
        <v/>
      </c>
      <c r="CM11" s="214" t="str">
        <f>IF('Социально-коммуникативное разви'!M12="","",IF('Социально-коммуникативное разви'!N12="","",IF('Социально-коммуникативное разви'!AI12="","",IF('Социально-коммуникативное разви'!AN12="","",IF('Социально-коммуникативное разви'!AO12="","",IF('Социально-коммуникативное разви'!AP12="","",IF('Социально-коммуникативное разви'!AQ12="","",IF('Социально-коммуникативное разви'!AR12="","",IF('Социально-коммуникативное разви'!AS12="","",IF('Социально-коммуникативное разви'!AT12="","",IF('Социально-коммуникативное разви'!AV12="","",IF('Социально-коммуникативное разви'!AW12="","",IF('Социально-коммуникативное разви'!AX12="","",IF('Социально-коммуникативное разви'!AY12="","",IF('Физическое развитие'!K11="","",('Социально-коммуникативное разви'!M12+'Социально-коммуникативное разви'!N12+'Социально-коммуникативное разви'!AI12+'Социально-коммуникативное разви'!AN12+'Социально-коммуникативное разви'!AO12+'Социально-коммуникативное разви'!AP12+'Социально-коммуникативное разви'!AQ12+'Социально-коммуникативное разви'!AR12+'Социально-коммуникативное разви'!AS12+'Социально-коммуникативное разви'!AT12+'Социально-коммуникативное разви'!AV12+'Социально-коммуникативное разви'!AW12+'Социально-коммуникативное разви'!AX12+'Социально-коммуникативное разви'!AY12+'Физическое развитие'!K11)/15)))))))))))))))</f>
        <v/>
      </c>
      <c r="CN11" s="82" t="str">
        <f t="shared" si="5"/>
        <v/>
      </c>
      <c r="CO11" s="82" t="str">
        <f>IF('Социально-коммуникативное разви'!D12="","",IF('Социально-коммуникативное разви'!D12&gt;1.5,"сформирован",IF('Социально-коммуникативное разви'!D12&lt;0.5,"не сформирован", "в стадии формирования")))</f>
        <v/>
      </c>
      <c r="CP11" s="82"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CQ11" s="82"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CR11" s="82"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CS11" s="82" t="str">
        <f>IF('Социально-коммуникативное разви'!R12="","",IF('Социально-коммуникативное разви'!R12&gt;1.5,"сформирован",IF('Социально-коммуникативное разви'!R12&lt;0.5,"не сформирован", "в стадии формирования")))</f>
        <v/>
      </c>
      <c r="CT11" s="82"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CU11" s="82"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CV11" s="82" t="str">
        <f>IF('Социально-коммуникативное разви'!Y12="","",IF('Социально-коммуникативное разви'!Y12&gt;1.5,"сформирован",IF('Социально-коммуникативное разви'!Y12&lt;0.5,"не сформирован", "в стадии формирования")))</f>
        <v/>
      </c>
      <c r="CW11" s="82" t="str">
        <f>IF('Социально-коммуникативное разви'!Z12="","",IF('Социально-коммуникативное разви'!Z12&gt;1.5,"сформирован",IF('Социально-коммуникативное разви'!Z12&lt;0.5,"не сформирован", "в стадии формирования")))</f>
        <v/>
      </c>
      <c r="CX11" s="82" t="str">
        <f>IF('Социально-коммуникативное разви'!AU12="","",IF('Социально-коммуникативное разви'!AU12&gt;1.5,"сформирован",IF('Социально-коммуникативное разви'!AU12&lt;0.5,"не сформирован", "в стадии формирования")))</f>
        <v/>
      </c>
      <c r="CY11" s="82" t="str">
        <f>IF('Социально-коммуникативное разви'!AZ12="","",IF('Социально-коммуникативное разви'!AZ12&gt;1.5,"сформирован",IF('Социально-коммуникативное разви'!AZ12&lt;0.5,"не сформирован", "в стадии формирования")))</f>
        <v/>
      </c>
      <c r="CZ11" s="82" t="str">
        <f>IF('Социально-коммуникативное разви'!BA12="","",IF('Социально-коммуникативное разви'!BA12&gt;1.5,"сформирован",IF('Социально-коммуникативное разви'!BA12&lt;0.5,"не сформирован", "в стадии формирования")))</f>
        <v/>
      </c>
      <c r="DA11" s="82" t="str">
        <f>IF('Социально-коммуникативное разви'!BB12="","",IF('Социально-коммуникативное разви'!BB12&gt;1.5,"сформирован",IF('Социально-коммуникативное разви'!BB12&lt;0.5,"не сформирован", "в стадии формирования")))</f>
        <v/>
      </c>
      <c r="DB11" s="82" t="str">
        <f>IF('Познавательное развитие'!G12="","",IF('Познавательное развитие'!G12&gt;1.5,"сформирован",IF('Познавательное развитие'!G12&lt;0.5,"не сформирован", "в стадии формирования")))</f>
        <v/>
      </c>
      <c r="DC11" s="82" t="str">
        <f>IF('Познавательное развитие'!H12="","",IF('Познавательное развитие'!H12&gt;1.5,"сформирован",IF('Познавательное развитие'!H12&lt;0.5,"не сформирован", "в стадии формирования")))</f>
        <v/>
      </c>
      <c r="DD11" s="82" t="str">
        <f>IF('Познавательное развитие'!T12="","",IF('Познавательное развитие'!T12&gt;1.5,"сформирован",IF('Познавательное развитие'!T12&lt;0.5,"не сформирован", "в стадии формирования")))</f>
        <v/>
      </c>
      <c r="DE11" s="82" t="str">
        <f>IF('Познавательное развитие'!U12="","",IF('Познавательное развитие'!U12&gt;1.5,"сформирован",IF('Познавательное развитие'!U12&lt;0.5,"не сформирован", "в стадии формирования")))</f>
        <v/>
      </c>
      <c r="DF11" s="82" t="str">
        <f>IF('Познавательное развитие'!W12="","",IF('Познавательное развитие'!W12&gt;1.5,"сформирован",IF('Познавательное развитие'!W12&lt;0.5,"не сформирован", "в стадии формирования")))</f>
        <v/>
      </c>
      <c r="DG11" s="82" t="str">
        <f>IF('Познавательное развитие'!X12="","",IF('Познавательное развитие'!X12&gt;1.5,"сформирован",IF('Познавательное развитие'!X12&lt;0.5,"не сформирован", "в стадии формирования")))</f>
        <v/>
      </c>
      <c r="DH11" s="82" t="str">
        <f>IF('Познавательное развитие'!AB12="","",IF('Познавательное развитие'!AB12&gt;1.5,"сформирован",IF('Познавательное развитие'!AB12&lt;0.5,"не сформирован", "в стадии формирования")))</f>
        <v/>
      </c>
      <c r="DI11" s="82" t="str">
        <f>IF('Познавательное развитие'!AC12="","",IF('Познавательное развитие'!AC12&gt;1.5,"сформирован",IF('Познавательное развитие'!AC12&lt;0.5,"не сформирован", "в стадии формирования")))</f>
        <v/>
      </c>
      <c r="DJ11" s="82" t="str">
        <f>IF('Познавательное развитие'!AD12="","",IF('Познавательное развитие'!AD12&gt;1.5,"сформирован",IF('Познавательное развитие'!AD12&lt;0.5,"не сформирован", "в стадии формирования")))</f>
        <v/>
      </c>
      <c r="DK11" s="82" t="str">
        <f>IF('Познавательное развитие'!AE12="","",IF('Познавательное развитие'!AE12&gt;1.5,"сформирован",IF('Познавательное развитие'!AE12&lt;0.5,"не сформирован", "в стадии формирования")))</f>
        <v/>
      </c>
      <c r="DL11" s="82" t="str">
        <f>IF('Познавательное развитие'!AF12="","",IF('Познавательное развитие'!AF12&gt;1.5,"сформирован",IF('Познавательное развитие'!AF12&lt;0.5,"не сформирован", "в стадии формирования")))</f>
        <v/>
      </c>
      <c r="DM11" s="82" t="str">
        <f>IF('Познавательное развитие'!AG12="","",IF('Познавательное развитие'!AG12&gt;1.5,"сформирован",IF('Познавательное развитие'!AG12&lt;0.5,"не сформирован", "в стадии формирования")))</f>
        <v/>
      </c>
      <c r="DN11" s="82" t="str">
        <f>IF('Познавательное развитие'!AI12="","",IF('Познавательное развитие'!AI12&gt;1.5,"сформирован",IF('Познавательное развитие'!AI12&lt;0.5,"не сформирован", "в стадии формирования")))</f>
        <v/>
      </c>
      <c r="DO11" s="82" t="str">
        <f>IF('Познавательное развитие'!AJ12="","",IF('Познавательное развитие'!AJ12&gt;1.5,"сформирован",IF('Познавательное развитие'!AJ12&lt;0.5,"не сформирован", "в стадии формирования")))</f>
        <v/>
      </c>
      <c r="DP11" s="82" t="str">
        <f>IF('Познавательное развитие'!AK12="","",IF('Познавательное развитие'!AK12&gt;1.5,"сформирован",IF('Познавательное развитие'!AK12&lt;0.5,"не сформирован", "в стадии формирования")))</f>
        <v/>
      </c>
      <c r="DQ11" s="82" t="str">
        <f>IF('Познавательное развитие'!AL12="","",IF('Познавательное развитие'!AL12&gt;1.5,"сформирован",IF('Познавательное развитие'!AL12&lt;0.5,"не сформирован", "в стадии формирования")))</f>
        <v/>
      </c>
      <c r="DR11" s="82" t="str">
        <f>IF('Речевое развитие'!Q11="","",IF('Речевое развитие'!Q11&gt;1.5,"сформирован",IF('Речевое развитие'!Q11&lt;0.5,"не сформирован", "в стадии формирования")))</f>
        <v/>
      </c>
      <c r="DS11" s="82" t="str">
        <f>IF('Речевое развитие'!R11="","",IF('Речевое развитие'!R11&gt;1.5,"сформирован",IF('Речевое развитие'!R11&lt;0.5,"не сформирован", "в стадии формирования")))</f>
        <v/>
      </c>
      <c r="DT11" s="82" t="str">
        <f>IF('Речевое развитие'!S11="","",IF('Речевое развитие'!S11&gt;1.5,"сформирован",IF('Речевое развитие'!S11&lt;0.5,"не сформирован", "в стадии формирования")))</f>
        <v/>
      </c>
      <c r="DU11" s="82" t="str">
        <f>IF('Речевое развитие'!T11="","",IF('Речевое развитие'!T11&gt;1.5,"сформирован",IF('Речевое развитие'!T11&lt;0.5,"не сформирован", "в стадии формирования")))</f>
        <v/>
      </c>
      <c r="DV11" s="82" t="str">
        <f>IF('Речевое развитие'!U11="","",IF('Речевое развитие'!U11&gt;1.5,"сформирован",IF('Речевое развитие'!U11&lt;0.5,"не сформирован", "в стадии формирования")))</f>
        <v/>
      </c>
      <c r="DW11" s="82" t="str">
        <f>IF('Художественно-эстетическое разв'!S12="","",IF('Художественно-эстетическое разв'!S12&gt;1.5,"сформирован",IF('Художественно-эстетическое разв'!S12&lt;0.5,"не сформирован", "в стадии формирования")))</f>
        <v/>
      </c>
      <c r="DX11" s="82" t="str">
        <f>IF('Художественно-эстетическое разв'!T12="","",IF('Художественно-эстетическое разв'!T12&gt;1.5,"сформирован",IF('Художественно-эстетическое разв'!T12&lt;0.5,"не сформирован", "в стадии формирования")))</f>
        <v/>
      </c>
      <c r="DY11" s="82" t="str">
        <f>IF('Физическое развитие'!T11="","",IF('Физическое развитие'!T11&gt;1.5,"сформирован",IF('Физическое развитие'!T11&lt;0.5,"не сформирован", "в стадии формирования")))</f>
        <v/>
      </c>
      <c r="DZ11" s="82" t="str">
        <f>IF('Физическое развитие'!U11="","",IF('Физическое развитие'!U11&gt;1.5,"сформирован",IF('Физическое развитие'!U11&lt;0.5,"не сформирован", "в стадии формирования")))</f>
        <v/>
      </c>
      <c r="EA11" s="82" t="str">
        <f>IF('Физическое развитие'!V11="","",IF('Физическое развитие'!V11&gt;1.5,"сформирован",IF('Физическое развитие'!V11&lt;0.5,"не сформирован", "в стадии формирования")))</f>
        <v/>
      </c>
      <c r="EB11" s="214" t="str">
        <f>IF('Социально-коммуникативное разви'!D12="","",IF('Социально-коммуникативное разви'!E12="","",IF('Социально-коммуникативное разви'!F12="","",IF('Социально-коммуникативное разви'!Q12="","",IF('Социально-коммуникативное разви'!R12="","",IF('Социально-коммуникативное разви'!S12="","",IF('Социально-коммуникативное разви'!T12="","",IF('Социально-коммуникативное разви'!Y12="","",IF('Социально-коммуникативное разви'!Z12="","",IF('Социально-коммуникативное разви'!AU12="","",IF('Социально-коммуникативное разви'!AZ12="","",IF('Социально-коммуникативное разви'!BA12="","",IF('Социально-коммуникативное разви'!BB12="","",IF('Познавательное развитие'!G12="","",IF('Познавательное развитие'!H12="","",IF('Познавательное развитие'!T12="","",IF('Познавательное развитие'!U12="","",IF('Познавательное развитие'!W12="","",IF('Познавательное развитие'!X12="","",IF('Познавательное развитие'!AB12="","",IF('Познавательное развитие'!AC12="","",IF('Познавательное развитие'!AD12="","",IF('Познавательное развитие'!AE12="","",IF('Познавательное развитие'!AF12="","",IF('Познавательное развитие'!AG12="","",IF('Познавательное развитие'!AI12="","",IF('Познавательное развитие'!AJ12="","",IF('Познавательное развитие'!AK12="","",IF('Познавательное развитие'!AL12="","",IF('Речевое развитие'!Q11="","",IF('Речевое развитие'!R11="","",IF('Речевое развитие'!S11="","",IF('Речевое развитие'!T11="","",IF('Речевое развитие'!U11="","",IF('Художественно-эстетическое разв'!S12="","",IF('Художественно-эстетическое разв'!T12="","",IF('Физическое развитие'!T11="","",IF('Физическое развитие'!U11="","",IF('Физическое развитие'!V11="","",('Социально-коммуникативное разви'!D12+'Социально-коммуникативное разви'!E12+'Социально-коммуникативное разви'!F12+'Социально-коммуникативное разви'!Q12+'Социально-коммуникативное разви'!R12+'Социально-коммуникативное разви'!S12+'Социально-коммуникативное разви'!T12+'Социально-коммуникативное разви'!Y12+'Социально-коммуникативное разви'!Z12+'Социально-коммуникативное разви'!AU12+'Социально-коммуникативное разви'!AZ12+'Социально-коммуникативное разви'!BA12+'Социально-коммуникативное разви'!BB12+'Познавательное развитие'!G12+'Познавательное развитие'!H12+'Познавательное развитие'!T12+'Познавательное развитие'!U12+'Познавательное развитие'!W12+'Познавательное развитие'!X12+'Познавательное развитие'!AB12+'Познавательное развитие'!AC12+'Познавательное развитие'!AD12+'Познавательное развитие'!AE12+'Познавательное развитие'!AF12+'Познавательное развитие'!AG12+'Познавательное развитие'!AI12+'Познавательное развитие'!AJ12+'Познавательное развитие'!AK12+'Познавательное развитие'!AL12+'Речевое развитие'!Q11+'Речевое развитие'!R11+'Речевое развитие'!S11+'Речевое развитие'!T11+'Речевое развитие'!U11+'Художественно-эстетическое разв'!S12+'Художественно-эстетическое разв'!T12+'Физическое развитие'!T11+'Физическое развитие'!U11+'Физическое развитие'!V11)/39)))))))))))))))))))))))))))))))))))))))</f>
        <v/>
      </c>
      <c r="EC11" s="82" t="str">
        <f t="shared" si="6"/>
        <v/>
      </c>
    </row>
    <row r="12" spans="1:133">
      <c r="A12" s="89">
        <f>список!A10</f>
        <v>9</v>
      </c>
      <c r="B12" s="82" t="str">
        <f>IF(список!B10="","",список!B10)</f>
        <v/>
      </c>
      <c r="C12" s="82">
        <f>IF(список!C10="","",список!C10)</f>
        <v>0</v>
      </c>
      <c r="D12" s="82" t="str">
        <f>IF('Социально-коммуникативное разви'!AA13="","",IF('Социально-коммуникативное разви'!AA13&gt;1.5,"сформирован",IF('Социально-коммуникативное разви'!AA13&lt;0.5,"не сформирован", "в стадии формирования")))</f>
        <v/>
      </c>
      <c r="E12" s="82" t="str">
        <f>IF('Социально-коммуникативное разви'!AB13="","",IF('Социально-коммуникативное разви'!AB13&gt;1.5,"сформирован",IF('Социально-коммуникативное разви'!AB13&lt;0.5,"не сформирован", "в стадии формирования")))</f>
        <v/>
      </c>
      <c r="F12" s="82" t="str">
        <f>IF('Социально-коммуникативное разви'!AC13="","",IF('Социально-коммуникативное разви'!AC13&gt;1.5,"сформирован",IF('Социально-коммуникативное разви'!AC13&lt;0.5,"не сформирован", "в стадии формирования")))</f>
        <v/>
      </c>
      <c r="G12" s="82" t="str">
        <f>IF('Социально-коммуникативное разви'!AD13="","",IF('Социально-коммуникативное разви'!AD13&gt;1.5,"сформирован",IF('Социально-коммуникативное разви'!AD13&lt;0.5,"не сформирован", "в стадии формирования")))</f>
        <v/>
      </c>
      <c r="H12" s="82" t="str">
        <f>IF('Социально-коммуникативное разви'!AE13="","",IF('Социально-коммуникативное разви'!AE13&gt;1.5,"сформирован",IF('Социально-коммуникативное разви'!AE13&lt;0.5,"не сформирован", "в стадии формирования")))</f>
        <v/>
      </c>
      <c r="I12" s="82" t="str">
        <f>IF('Социально-коммуникативное разви'!AF13="","",IF('Социально-коммуникативное разви'!AF13&gt;1.5,"сформирован",IF('Социально-коммуникативное разви'!AF13&lt;0.5,"не сформирован", "в стадии формирования")))</f>
        <v/>
      </c>
      <c r="J12" s="82" t="str">
        <f>IF('Познавательное развитие'!D13="","",IF('Познавательное развитие'!D13&gt;1.5,"сформирован",IF('Познавательное развитие'!D13&lt;0.5,"не сформирован", "в стадии формирования")))</f>
        <v/>
      </c>
      <c r="K12" s="82" t="str">
        <f>IF('Познавательное развитие'!E13="","",IF('Познавательное развитие'!E13&gt;1.5,"сформирован",IF('Познавательное развитие'!E13&lt;0.5,"не сформирован", "в стадии формирования")))</f>
        <v/>
      </c>
      <c r="L12" s="82" t="str">
        <f>IF('Познавательное развитие'!F13="","",IF('Познавательное развитие'!F13&gt;1.5,"сформирован",IF('Познавательное развитие'!F13&lt;0.5,"не сформирован", "в стадии формирования")))</f>
        <v/>
      </c>
      <c r="M12" s="82" t="str">
        <f>IF('Познавательное развитие'!G13="","",IF('Познавательное развитие'!G13&gt;1.5,"сформирован",IF('Познавательное развитие'!G13&lt;0.5,"не сформирован", "в стадии формирования")))</f>
        <v/>
      </c>
      <c r="N12" s="82" t="str">
        <f>IF('Познавательное развитие'!H13="","",IF('Познавательное развитие'!H13&gt;1.5,"сформирован",IF('Познавательное развитие'!H13&lt;0.5,"не сформирован", "в стадии формирования")))</f>
        <v/>
      </c>
      <c r="O12" s="82" t="str">
        <f>IF('Познавательное развитие'!I13="","",IF('Познавательное развитие'!I13&gt;1.5,"сформирован",IF('Познавательное развитие'!I13&lt;0.5,"не сформирован", "в стадии формирования")))</f>
        <v/>
      </c>
      <c r="P12" s="82" t="str">
        <f>IF('Познавательное развитие'!J13="","",IF('Познавательное развитие'!J13&gt;1.5,"сформирован",IF('Познавательное развитие'!J13&lt;0.5,"не сформирован", "в стадии формирования")))</f>
        <v/>
      </c>
      <c r="Q12" s="82" t="str">
        <f>IF('Познавательное развитие'!K13="","",IF('Познавательное развитие'!K13&gt;1.5,"сформирован",IF('Познавательное развитие'!K13&lt;0.5,"не сформирован", "в стадии формирования")))</f>
        <v/>
      </c>
      <c r="R12" s="82"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S12" s="82" t="str">
        <f>IF('Художественно-эстетическое разв'!E13="","",IF('Художественно-эстетическое разв'!E13&gt;1.5,"сформирован",IF('Художественно-эстетическое разв'!E13&lt;0.5,"не сформирован", "в стадии формирования")))</f>
        <v/>
      </c>
      <c r="T12" s="82" t="str">
        <f>IF('Художественно-эстетическое разв'!F13="","",IF('Художественно-эстетическое разв'!F13&gt;1.5,"сформирован",IF('Художественно-эстетическое разв'!F13&lt;0.5,"не сформирован", "в стадии формирования")))</f>
        <v/>
      </c>
      <c r="U12" s="82" t="str">
        <f>IF('Художественно-эстетическое разв'!G13="","",IF('Художественно-эстетическое разв'!G13&gt;1.5,"сформирован",IF('Художественно-эстетическое разв'!G13&lt;0.5,"не сформирован", "в стадии формирования")))</f>
        <v/>
      </c>
      <c r="V12" s="82" t="str">
        <f>IF('Художественно-эстетическое разв'!H13="","",IF('Художественно-эстетическое разв'!H13&gt;1.5,"сформирован",IF('Художественно-эстетическое разв'!H13&lt;0.5,"не сформирован", "в стадии формирования")))</f>
        <v/>
      </c>
      <c r="W12" s="82" t="str">
        <f>IF('Художественно-эстетическое разв'!I13="","",IF('Художественно-эстетическое разв'!I13&gt;1.5,"сформирован",IF('Художественно-эстетическое разв'!I13&lt;0.5,"не сформирован", "в стадии формирования")))</f>
        <v/>
      </c>
      <c r="X12" s="82" t="str">
        <f>IF('Художественно-эстетическое разв'!J13="","",IF('Художественно-эстетическое разв'!J13&gt;1.5,"сформирован",IF('Художественно-эстетическое разв'!J13&lt;0.5,"не сформирован", "в стадии формирования")))</f>
        <v/>
      </c>
      <c r="Y12" s="82" t="str">
        <f>IF('Физическое развитие'!W12="","",IF('Физическое развитие'!W12&gt;1.5,"сформирован",IF('Физическое развитие'!W12&lt;0.5,"не сформирован", "в стадии формирования")))</f>
        <v/>
      </c>
      <c r="Z12" s="214" t="str">
        <f>IF('Социально-коммуникативное разви'!AA13="","",IF('Социально-коммуникативное разви'!AF13="","",IF('Социально-коммуникативное разви'!AG13="","",IF('Социально-коммуникативное разви'!AH13="","",IF('Социально-коммуникативное разви'!AJ13="","",IF('Социально-коммуникативное разви'!AK13="","",IF('Познавательное развитие'!D13="","",IF('Познавательное развитие'!I13="","",IF('Познавательное развитие'!M13="","",IF('Познавательное развитие'!N13="","",IF('Познавательное развитие'!O13="","",IF('Познавательное развитие'!P13="","",IF('Познавательное развитие'!Q13="","",IF('Познавательное развитие'!Y13="","",IF('Художественно-эстетическое разв'!D13="","",IF('Художественно-эстетическое разв'!G13="","",IF('Художественно-эстетическое разв'!H13="","",IF('Художественно-эстетическое разв'!I13="","",IF('Физическое развитие'!W12="","",IF('Художественно-эстетическое разв'!L13="","",IF('Художественно-эстетическое разв'!M13="","",IF('Художественно-эстетическое разв'!U13="","",('Социально-коммуникативное разви'!AA13+'Социально-коммуникативное разви'!AF13+'Социально-коммуникативное разви'!AG13+'Социально-коммуникативное разви'!AH13+'Социально-коммуникативное разви'!AJ13+'Социально-коммуникативное разви'!AK13+'Познавательное развитие'!D13+'Познавательное развитие'!I13+'Познавательное развитие'!M13+'Познавательное развитие'!N13+'Познавательное развитие'!O13+'Познавательное развитие'!P13+'Познавательное развитие'!Q13+'Познавательное развитие'!Y13+'Художественно-эстетическое разв'!D13+'Художественно-эстетическое разв'!G13+'Художественно-эстетическое разв'!H13+'Художественно-эстетическое разв'!I13+'Художественно-эстетическое разв'!L13+'Художественно-эстетическое разв'!M13+'Художественно-эстетическое разв'!U13+'Физическое развитие'!W12)/22))))))))))))))))))))))</f>
        <v/>
      </c>
      <c r="AA12" s="82" t="str">
        <f t="shared" si="0"/>
        <v/>
      </c>
      <c r="AB12" s="82"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AC12" s="82"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AD12" s="82"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AE12" s="82"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AF12" s="82"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AG12" s="82"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AH12" s="82"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AI12" s="82" t="str">
        <f>IF('Познавательное развитие'!V13="","",IF('Познавательное развитие'!V13&gt;1.5,"сформирован",IF('Познавательное развитие'!V13&lt;0.5,"не сформирован", "в стадии формирования")))</f>
        <v/>
      </c>
      <c r="AJ12" s="82" t="str">
        <f>IF('Художественно-эстетическое разв'!Z13="","",IF('Художественно-эстетическое разв'!Z13&gt;1.5,"сформирован",IF('Художественно-эстетическое разв'!Z13&lt;0.5,"не сформирован", "в стадии формирования")))</f>
        <v/>
      </c>
      <c r="AK12" s="82" t="str">
        <f>IF('Художественно-эстетическое разв'!AA13="","",IF('Художественно-эстетическое разв'!AA13&gt;1.5,"сформирован",IF('Художественно-эстетическое разв'!AA13&lt;0.5,"не сформирован", "в стадии формирования")))</f>
        <v/>
      </c>
      <c r="AL12" s="214" t="str">
        <f>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разви'!X13="","",IF('Познавательное развитие'!V13="","",IF('Художественно-эстетическое разв'!Z13="","",IF('Художественно-эстетическое разв'!AE13="","",('Социально-коммуникативное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разви'!X13+'Познавательное развитие'!V13+'Художественно-эстетическое разв'!Z13+'Художественно-эстетическое разв'!AE13)/10))))))))))</f>
        <v/>
      </c>
      <c r="AM12" s="82" t="str">
        <f t="shared" si="1"/>
        <v/>
      </c>
      <c r="AN12" s="82"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AO12" s="82" t="str">
        <f>IF('Социально-коммуникативное разви'!V13="","",IF('Социально-коммуникативное разви'!V13&gt;1.5,"сформирован",IF('Социально-коммуникативное разви'!V13&lt;0.5,"не сформирован", "в стадии формирования")))</f>
        <v/>
      </c>
      <c r="AP12" s="82" t="str">
        <f>IF('Социально-коммуникативное разви'!W13="","",IF('Социально-коммуникативное разви'!W13&gt;1.5,"сформирован",IF('Социально-коммуникативное разви'!W13&lt;0.5,"не сформирован", "в стадии формирования")))</f>
        <v/>
      </c>
      <c r="AQ12" s="82" t="str">
        <f>IF('Художественно-эстетическое разв'!Y13="","",IF('Художественно-эстетическое разв'!Y13&gt;1.5,"сформирован",IF('Художественно-эстетическое разв'!Y13&lt;0.5,"не сформирован", "в стадии формирования")))</f>
        <v/>
      </c>
      <c r="AR12" s="82" t="str">
        <f>IF('Художественно-эстетическое разв'!Z13="","",IF('Художественно-эстетическое разв'!Z13&gt;1.5,"сформирован",IF('Художественно-эстетическое разв'!Z13&lt;0.5,"не сформирован", "в стадии формирования")))</f>
        <v/>
      </c>
      <c r="AS12" s="214" t="str">
        <f>IF('Социально-коммуникативное разви'!U13="","",IF('Социально-коммуникативное разви'!V13="","",IF('Социально-коммуникативное разви'!W13="","",IF('Художественно-эстетическое разв'!AC13="","",IF('Художественно-эстетическое разв'!AD13="","",('Социально-коммуникативное разви'!U13+'Социально-коммуникативное разви'!V13+'Социально-коммуникативное разви'!W13+'Художественно-эстетическое разв'!AC13+'Художественно-эстетическое разв'!AD13)/5)))))</f>
        <v/>
      </c>
      <c r="AT12" s="82" t="str">
        <f t="shared" si="2"/>
        <v/>
      </c>
      <c r="AU12" s="82" t="str">
        <f>IF('Речевое развитие'!D12="","",IF('Речевое развитие'!D12&gt;1.5,"сформирован",IF('Речевое развитие'!D12&lt;0.5,"не сформирован", "в стадии формирования")))</f>
        <v/>
      </c>
      <c r="AV12" s="82" t="str">
        <f>IF('Речевое развитие'!E12="","",IF('Речевое развитие'!E12&gt;1.5,"сформирован",IF('Речевое развитие'!E12&lt;0.5,"не сформирован", "в стадии формирования")))</f>
        <v/>
      </c>
      <c r="AW12" s="82" t="str">
        <f>IF('Речевое развитие'!F12="","",IF('Речевое развитие'!F12&gt;1.5,"сформирован",IF('Речевое развитие'!F12&lt;0.5,"не сформирован", "в стадии формирования")))</f>
        <v/>
      </c>
      <c r="AX12" s="82" t="str">
        <f>IF('Речевое развитие'!G12="","",IF('Речевое развитие'!G12&gt;1.5,"сформирован",IF('Речевое развитие'!G12&lt;0.5,"не сформирован", "в стадии формирования")))</f>
        <v/>
      </c>
      <c r="AY12" s="82" t="str">
        <f>IF('Речевое развитие'!H12="","",IF('Речевое развитие'!H12&gt;1.5,"сформирован",IF('Речевое развитие'!H12&lt;0.5,"не сформирован", "в стадии формирования")))</f>
        <v/>
      </c>
      <c r="AZ12" s="82" t="str">
        <f>IF('Речевое развитие'!I12="","",IF('Речевое развитие'!I12&gt;1.5,"сформирован",IF('Речевое развитие'!I12&lt;0.5,"не сформирован", "в стадии формирования")))</f>
        <v/>
      </c>
      <c r="BA12" s="82" t="str">
        <f>IF('Речевое развитие'!J12="","",IF('Речевое развитие'!J12&gt;1.5,"сформирован",IF('Речевое развитие'!J12&lt;0.5,"не сформирован", "в стадии формирования")))</f>
        <v/>
      </c>
      <c r="BB12" s="82" t="str">
        <f>IF('Речевое развитие'!K12="","",IF('Речевое развитие'!K12&gt;1.5,"сформирован",IF('Речевое развитие'!K12&lt;0.5,"не сформирован", "в стадии формирования")))</f>
        <v/>
      </c>
      <c r="BC12" s="82" t="str">
        <f>IF('Речевое развитие'!L12="","",IF('Речевое развитие'!L12&gt;1.5,"сформирован",IF('Речевое развитие'!L12&lt;0.5,"не сформирован", "в стадии формирования")))</f>
        <v/>
      </c>
      <c r="BD12" s="82" t="str">
        <f>IF('Речевое развитие'!M12="","",IF('Речевое развитие'!M12&gt;1.5,"сформирован",IF('Речевое развитие'!M12&lt;0.5,"не сформирован", "в стадии формирования")))</f>
        <v/>
      </c>
      <c r="BE12" s="82" t="str">
        <f>IF('Речевое развитие'!N12="","",IF('Речевое развитие'!N12&gt;1.5,"сформирован",IF('Речевое развитие'!N12&lt;0.5,"не сформирован", "в стадии формирования")))</f>
        <v/>
      </c>
      <c r="BF12" s="214" t="str">
        <f>IF('Речевое развитие'!D12="","",IF('Речевое развитие'!E12="","",IF('Речевое развитие'!F12="","",IF('Речевое развитие'!G12="","",IF('Речевое развитие'!H12="","",IF('Речевое развитие'!I12="","",IF('Речевое развитие'!J12="","",IF('Речевое развитие'!K12="","",IF('Речевое развитие'!L12="","",IF('Речевое развитие'!M12="","",IF('Речевое развитие'!N12="","",('Речевое развитие'!D12+'Речевое развитие'!E12+'Речевое развитие'!F12+'Речевое развитие'!G12+'Речевое развитие'!H12+'Речевое развитие'!I12+'Речевое развитие'!J12+'Речевое развитие'!K12+'Речевое развитие'!L12+'Речевое развитие'!M12+'Речевое развитие'!N12)/11)))))))))))</f>
        <v/>
      </c>
      <c r="BG12" s="82" t="str">
        <f t="shared" si="3"/>
        <v/>
      </c>
      <c r="BH12" s="82" t="str">
        <f>IF('Художественно-эстетическое разв'!Y13="","",IF('Художественно-эстетическое разв'!Y13&gt;1.5,"сформирован",IF('Художественно-эстетическое разв'!Y13&lt;0.5,"не сформирован", "в стадии формирования")))</f>
        <v/>
      </c>
      <c r="BI12" s="82" t="str">
        <f>IF('Физическое развитие'!D12="","",IF('Физическое развитие'!D12&gt;1.5,"сформирован",IF('Физическое развитие'!D12&lt;0.5,"не сформирован", "в стадии формирования")))</f>
        <v/>
      </c>
      <c r="BJ12" s="82" t="str">
        <f>IF('Физическое развитие'!E12="","",IF('Физическое развитие'!E12&gt;1.5,"сформирован",IF('Физическое развитие'!E12&lt;0.5,"не сформирован", "в стадии формирования")))</f>
        <v/>
      </c>
      <c r="BK12" s="82" t="str">
        <f>IF('Физическое развитие'!F12="","",IF('Физическое развитие'!F12&gt;1.5,"сформирован",IF('Физическое развитие'!F12&lt;0.5,"не сформирован", "в стадии формирования")))</f>
        <v/>
      </c>
      <c r="BL12" s="82" t="str">
        <f>IF('Физическое развитие'!G12="","",IF('Физическое развитие'!G12&gt;1.5,"сформирован",IF('Физическое развитие'!G12&lt;0.5,"не сформирован", "в стадии формирования")))</f>
        <v/>
      </c>
      <c r="BM12" s="82" t="str">
        <f>IF('Физическое развитие'!H12="","",IF('Физическое развитие'!H12&gt;1.5,"сформирован",IF('Физическое развитие'!H12&lt;0.5,"не сформирован", "в стадии формирования")))</f>
        <v/>
      </c>
      <c r="BN12" s="82" t="str">
        <f>IF('Физическое развитие'!I12="","",IF('Физическое развитие'!I12&gt;1.5,"сформирован",IF('Физическое развитие'!I12&lt;0.5,"не сформирован", "в стадии формирования")))</f>
        <v/>
      </c>
      <c r="BO12" s="82" t="str">
        <f>IF('Физическое развитие'!J12="","",IF('Физическое развитие'!J12&gt;1.5,"сформирован",IF('Физическое развитие'!J12&lt;0.5,"не сформирован", "в стадии формирования")))</f>
        <v/>
      </c>
      <c r="BP12" s="82" t="str">
        <f>IF('Физическое развитие'!K12="","",IF('Физическое развитие'!K12&gt;1.5,"сформирован",IF('Физическое развитие'!K12&lt;0.5,"не сформирован", "в стадии формирования")))</f>
        <v/>
      </c>
      <c r="BQ12" s="82" t="str">
        <f>IF('Физическое развитие'!L12="","",IF('Физическое развитие'!L12&gt;1.5,"сформирован",IF('Физическое развитие'!L12&lt;0.5,"не сформирован", "в стадии формирования")))</f>
        <v/>
      </c>
      <c r="BR12" s="82" t="str">
        <f>IF('Физическое развитие'!M12="","",IF('Физическое развитие'!M12&gt;1.5,"сформирован",IF('Физическое развитие'!M12&lt;0.5,"не сформирован", "в стадии формирования")))</f>
        <v/>
      </c>
      <c r="BS12" s="82" t="str">
        <f>IF('Физическое развитие'!N12="","",IF('Физическое развитие'!N12&gt;1.5,"сформирован",IF('Физическое развитие'!N12&lt;0.5,"не сформирован", "в стадии формирования")))</f>
        <v/>
      </c>
      <c r="BT12" s="82" t="str">
        <f>IF('Физическое развитие'!O12="","",IF('Физическое развитие'!O12&gt;1.5,"сформирован",IF('Физическое развитие'!O12&lt;0.5,"не сформирован", "в стадии формирования")))</f>
        <v/>
      </c>
      <c r="BU12" s="82" t="str">
        <f>IF('Физическое развитие'!P12="","",IF('Физическое развитие'!P12&gt;1.5,"сформирован",IF('Физическое развитие'!P12&lt;0.5,"не сформирован", "в стадии формирования")))</f>
        <v/>
      </c>
      <c r="BV12" s="214" t="str">
        <f>IF('Художественно-эстетическое разв'!Y13="","",IF('Физическое развитие'!D12="","",IF('Физическое развитие'!E12="","",IF('Физическое развитие'!F12="","",IF('Физическое развитие'!H12="","",IF('Физическое развитие'!I12="","",IF('Физическое развитие'!J12="","",IF('Физическое развитие'!L12="","",IF('Физическое развитие'!M12="","",IF('Физическое развитие'!G12="","",IF('Физическое развитие'!N12="","",IF('Физическое развитие'!O12="","",IF('Физическое развитие'!P12="","",IF('Физическое развитие'!Q12="","",('Художественно-эстетическое разв'!Y13+'Физическое развитие'!D12+'Физическое развитие'!E12+'Физическое развитие'!F12+'Физическое развитие'!H12+'Физическое развитие'!I12+'Физическое развитие'!J12+'Физическое развитие'!L12+'Физическое развитие'!M12+'Физическое развитие'!G12+'Физическое развитие'!N12+'Физическое развитие'!O12+'Физическое развитие'!P12+'Физическое развитие'!Q12)/14))))))))))))))</f>
        <v/>
      </c>
      <c r="BW12" s="82" t="str">
        <f t="shared" si="4"/>
        <v/>
      </c>
      <c r="BX12" s="82"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BY12" s="82" t="str">
        <f>IF('Социально-коммуникативное разви'!N13="","",IF('Социально-коммуникативное разви'!N13&gt;1.5,"сформирован",IF('Социально-коммуникативное разви'!N13&lt;0.5,"не сформирован", "в стадии формирования")))</f>
        <v/>
      </c>
      <c r="BZ12" s="82" t="str">
        <f>IF('Социально-коммуникативное разви'!O13="","",IF('Социально-коммуникативное разви'!O13&gt;1.5,"сформирован",IF('Социально-коммуникативное разви'!O13&lt;0.5,"не сформирован", "в стадии формирования")))</f>
        <v/>
      </c>
      <c r="CA12" s="82" t="str">
        <f>IF('Социально-коммуникативное разви'!P13="","",IF('Социально-коммуникативное разви'!P13&gt;1.5,"сформирован",IF('Социально-коммуникативное разви'!P13&lt;0.5,"не сформирован", "в стадии формирования")))</f>
        <v/>
      </c>
      <c r="CB12" s="82"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CC12" s="82" t="str">
        <f>IF('Социально-коммуникативное разви'!R13="","",IF('Социально-коммуникативное разви'!R13&gt;1.5,"сформирован",IF('Социально-коммуникативное разви'!R13&lt;0.5,"не сформирован", "в стадии формирования")))</f>
        <v/>
      </c>
      <c r="CD12" s="82"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CE12" s="82"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CF12" s="82"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CG12" s="82" t="str">
        <f>IF('Социально-коммуникативное разви'!V13="","",IF('Социально-коммуникативное разви'!V13&gt;1.5,"сформирован",IF('Социально-коммуникативное разви'!V13&lt;0.5,"не сформирован", "в стадии формирования")))</f>
        <v/>
      </c>
      <c r="CH12" s="82" t="str">
        <f>IF('Социально-коммуникативное разви'!W13="","",IF('Социально-коммуникативное разви'!W13&gt;1.5,"сформирован",IF('Социально-коммуникативное разви'!W13&lt;0.5,"не сформирован", "в стадии формирования")))</f>
        <v/>
      </c>
      <c r="CI12" s="82" t="str">
        <f>IF('Социально-коммуникативное разви'!X13="","",IF('Социально-коммуникативное разви'!X13&gt;1.5,"сформирован",IF('Социально-коммуникативное разви'!X13&lt;0.5,"не сформирован", "в стадии формирования")))</f>
        <v/>
      </c>
      <c r="CJ12" s="82" t="str">
        <f>IF('Социально-коммуникативное разви'!Y13="","",IF('Социально-коммуникативное разви'!Y13&gt;1.5,"сформирован",IF('Социально-коммуникативное разви'!Y13&lt;0.5,"не сформирован", "в стадии формирования")))</f>
        <v/>
      </c>
      <c r="CK12" s="82" t="str">
        <f>IF('Социально-коммуникативное разви'!Z13="","",IF('Социально-коммуникативное разви'!Z13&gt;1.5,"сформирован",IF('Социально-коммуникативное разви'!Z13&lt;0.5,"не сформирован", "в стадии формирования")))</f>
        <v/>
      </c>
      <c r="CL12" s="82" t="str">
        <f>IF('Физическое развитие'!K12="","",IF('Физическое развитие'!K12&gt;1.5,"сформирован",IF('Физическое развитие'!K12&lt;0.5,"не сформирован", "в стадии формирования")))</f>
        <v/>
      </c>
      <c r="CM12" s="214" t="str">
        <f>IF('Социально-коммуникативное разви'!M13="","",IF('Социально-коммуникативное разви'!N13="","",IF('Социально-коммуникативное разви'!AI13="","",IF('Социально-коммуникативное разви'!AN13="","",IF('Социально-коммуникативное разви'!AO13="","",IF('Социально-коммуникативное разви'!AP13="","",IF('Социально-коммуникативное разви'!AQ13="","",IF('Социально-коммуникативное разви'!AR13="","",IF('Социально-коммуникативное разви'!AS13="","",IF('Социально-коммуникативное разви'!AT13="","",IF('Социально-коммуникативное разви'!AV13="","",IF('Социально-коммуникативное разви'!AW13="","",IF('Социально-коммуникативное разви'!AX13="","",IF('Социально-коммуникативное разви'!AY13="","",IF('Физическое развитие'!K12="","",('Социально-коммуникативное разви'!M13+'Социально-коммуникативное разви'!N13+'Социально-коммуникативное разви'!AI13+'Социально-коммуникативное разви'!AN13+'Социально-коммуникативное разви'!AO13+'Социально-коммуникативное разви'!AP13+'Социально-коммуникативное разви'!AQ13+'Социально-коммуникативное разви'!AR13+'Социально-коммуникативное разви'!AS13+'Социально-коммуникативное разви'!AT13+'Социально-коммуникативное разви'!AV13+'Социально-коммуникативное разви'!AW13+'Социально-коммуникативное разви'!AX13+'Социально-коммуникативное разви'!AY13+'Физическое развитие'!K12)/15)))))))))))))))</f>
        <v/>
      </c>
      <c r="CN12" s="82" t="str">
        <f t="shared" si="5"/>
        <v/>
      </c>
      <c r="CO12" s="82" t="str">
        <f>IF('Социально-коммуникативное разви'!D13="","",IF('Социально-коммуникативное разви'!D13&gt;1.5,"сформирован",IF('Социально-коммуникативное разви'!D13&lt;0.5,"не сформирован", "в стадии формирования")))</f>
        <v/>
      </c>
      <c r="CP12" s="82"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CQ12" s="82"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CR12" s="82"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CS12" s="82" t="str">
        <f>IF('Социально-коммуникативное разви'!R13="","",IF('Социально-коммуникативное разви'!R13&gt;1.5,"сформирован",IF('Социально-коммуникативное разви'!R13&lt;0.5,"не сформирован", "в стадии формирования")))</f>
        <v/>
      </c>
      <c r="CT12" s="82"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CU12" s="82"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CV12" s="82" t="str">
        <f>IF('Социально-коммуникативное разви'!Y13="","",IF('Социально-коммуникативное разви'!Y13&gt;1.5,"сформирован",IF('Социально-коммуникативное разви'!Y13&lt;0.5,"не сформирован", "в стадии формирования")))</f>
        <v/>
      </c>
      <c r="CW12" s="82" t="str">
        <f>IF('Социально-коммуникативное разви'!Z13="","",IF('Социально-коммуникативное разви'!Z13&gt;1.5,"сформирован",IF('Социально-коммуникативное разви'!Z13&lt;0.5,"не сформирован", "в стадии формирования")))</f>
        <v/>
      </c>
      <c r="CX12" s="82" t="str">
        <f>IF('Социально-коммуникативное разви'!AU13="","",IF('Социально-коммуникативное разви'!AU13&gt;1.5,"сформирован",IF('Социально-коммуникативное разви'!AU13&lt;0.5,"не сформирован", "в стадии формирования")))</f>
        <v/>
      </c>
      <c r="CY12" s="82" t="str">
        <f>IF('Социально-коммуникативное разви'!AZ13="","",IF('Социально-коммуникативное разви'!AZ13&gt;1.5,"сформирован",IF('Социально-коммуникативное разви'!AZ13&lt;0.5,"не сформирован", "в стадии формирования")))</f>
        <v/>
      </c>
      <c r="CZ12" s="82" t="str">
        <f>IF('Социально-коммуникативное разви'!BA13="","",IF('Социально-коммуникативное разви'!BA13&gt;1.5,"сформирован",IF('Социально-коммуникативное разви'!BA13&lt;0.5,"не сформирован", "в стадии формирования")))</f>
        <v/>
      </c>
      <c r="DA12" s="82" t="str">
        <f>IF('Социально-коммуникативное разви'!BB13="","",IF('Социально-коммуникативное разви'!BB13&gt;1.5,"сформирован",IF('Социально-коммуникативное разви'!BB13&lt;0.5,"не сформирован", "в стадии формирования")))</f>
        <v/>
      </c>
      <c r="DB12" s="82" t="str">
        <f>IF('Познавательное развитие'!G13="","",IF('Познавательное развитие'!G13&gt;1.5,"сформирован",IF('Познавательное развитие'!G13&lt;0.5,"не сформирован", "в стадии формирования")))</f>
        <v/>
      </c>
      <c r="DC12" s="82" t="str">
        <f>IF('Познавательное развитие'!H13="","",IF('Познавательное развитие'!H13&gt;1.5,"сформирован",IF('Познавательное развитие'!H13&lt;0.5,"не сформирован", "в стадии формирования")))</f>
        <v/>
      </c>
      <c r="DD12" s="82" t="str">
        <f>IF('Познавательное развитие'!T13="","",IF('Познавательное развитие'!T13&gt;1.5,"сформирован",IF('Познавательное развитие'!T13&lt;0.5,"не сформирован", "в стадии формирования")))</f>
        <v/>
      </c>
      <c r="DE12" s="82" t="str">
        <f>IF('Познавательное развитие'!U13="","",IF('Познавательное развитие'!U13&gt;1.5,"сформирован",IF('Познавательное развитие'!U13&lt;0.5,"не сформирован", "в стадии формирования")))</f>
        <v/>
      </c>
      <c r="DF12" s="82" t="str">
        <f>IF('Познавательное развитие'!W13="","",IF('Познавательное развитие'!W13&gt;1.5,"сформирован",IF('Познавательное развитие'!W13&lt;0.5,"не сформирован", "в стадии формирования")))</f>
        <v/>
      </c>
      <c r="DG12" s="82" t="str">
        <f>IF('Познавательное развитие'!X13="","",IF('Познавательное развитие'!X13&gt;1.5,"сформирован",IF('Познавательное развитие'!X13&lt;0.5,"не сформирован", "в стадии формирования")))</f>
        <v/>
      </c>
      <c r="DH12" s="82" t="str">
        <f>IF('Познавательное развитие'!AB13="","",IF('Познавательное развитие'!AB13&gt;1.5,"сформирован",IF('Познавательное развитие'!AB13&lt;0.5,"не сформирован", "в стадии формирования")))</f>
        <v/>
      </c>
      <c r="DI12" s="82" t="str">
        <f>IF('Познавательное развитие'!AC13="","",IF('Познавательное развитие'!AC13&gt;1.5,"сформирован",IF('Познавательное развитие'!AC13&lt;0.5,"не сформирован", "в стадии формирования")))</f>
        <v/>
      </c>
      <c r="DJ12" s="82" t="str">
        <f>IF('Познавательное развитие'!AD13="","",IF('Познавательное развитие'!AD13&gt;1.5,"сформирован",IF('Познавательное развитие'!AD13&lt;0.5,"не сформирован", "в стадии формирования")))</f>
        <v/>
      </c>
      <c r="DK12" s="82" t="str">
        <f>IF('Познавательное развитие'!AE13="","",IF('Познавательное развитие'!AE13&gt;1.5,"сформирован",IF('Познавательное развитие'!AE13&lt;0.5,"не сформирован", "в стадии формирования")))</f>
        <v/>
      </c>
      <c r="DL12" s="82" t="str">
        <f>IF('Познавательное развитие'!AF13="","",IF('Познавательное развитие'!AF13&gt;1.5,"сформирован",IF('Познавательное развитие'!AF13&lt;0.5,"не сформирован", "в стадии формирования")))</f>
        <v/>
      </c>
      <c r="DM12" s="82" t="str">
        <f>IF('Познавательное развитие'!AG13="","",IF('Познавательное развитие'!AG13&gt;1.5,"сформирован",IF('Познавательное развитие'!AG13&lt;0.5,"не сформирован", "в стадии формирования")))</f>
        <v/>
      </c>
      <c r="DN12" s="82" t="str">
        <f>IF('Познавательное развитие'!AI13="","",IF('Познавательное развитие'!AI13&gt;1.5,"сформирован",IF('Познавательное развитие'!AI13&lt;0.5,"не сформирован", "в стадии формирования")))</f>
        <v/>
      </c>
      <c r="DO12" s="82" t="str">
        <f>IF('Познавательное развитие'!AJ13="","",IF('Познавательное развитие'!AJ13&gt;1.5,"сформирован",IF('Познавательное развитие'!AJ13&lt;0.5,"не сформирован", "в стадии формирования")))</f>
        <v/>
      </c>
      <c r="DP12" s="82" t="str">
        <f>IF('Познавательное развитие'!AK13="","",IF('Познавательное развитие'!AK13&gt;1.5,"сформирован",IF('Познавательное развитие'!AK13&lt;0.5,"не сформирован", "в стадии формирования")))</f>
        <v/>
      </c>
      <c r="DQ12" s="82" t="str">
        <f>IF('Познавательное развитие'!AL13="","",IF('Познавательное развитие'!AL13&gt;1.5,"сформирован",IF('Познавательное развитие'!AL13&lt;0.5,"не сформирован", "в стадии формирования")))</f>
        <v/>
      </c>
      <c r="DR12" s="82" t="str">
        <f>IF('Речевое развитие'!Q12="","",IF('Речевое развитие'!Q12&gt;1.5,"сформирован",IF('Речевое развитие'!Q12&lt;0.5,"не сформирован", "в стадии формирования")))</f>
        <v/>
      </c>
      <c r="DS12" s="82" t="str">
        <f>IF('Речевое развитие'!R12="","",IF('Речевое развитие'!R12&gt;1.5,"сформирован",IF('Речевое развитие'!R12&lt;0.5,"не сформирован", "в стадии формирования")))</f>
        <v/>
      </c>
      <c r="DT12" s="82" t="str">
        <f>IF('Речевое развитие'!S12="","",IF('Речевое развитие'!S12&gt;1.5,"сформирован",IF('Речевое развитие'!S12&lt;0.5,"не сформирован", "в стадии формирования")))</f>
        <v/>
      </c>
      <c r="DU12" s="82" t="str">
        <f>IF('Речевое развитие'!T12="","",IF('Речевое развитие'!T12&gt;1.5,"сформирован",IF('Речевое развитие'!T12&lt;0.5,"не сформирован", "в стадии формирования")))</f>
        <v/>
      </c>
      <c r="DV12" s="82" t="str">
        <f>IF('Речевое развитие'!U12="","",IF('Речевое развитие'!U12&gt;1.5,"сформирован",IF('Речевое развитие'!U12&lt;0.5,"не сформирован", "в стадии формирования")))</f>
        <v/>
      </c>
      <c r="DW12" s="82" t="str">
        <f>IF('Художественно-эстетическое разв'!S13="","",IF('Художественно-эстетическое разв'!S13&gt;1.5,"сформирован",IF('Художественно-эстетическое разв'!S13&lt;0.5,"не сформирован", "в стадии формирования")))</f>
        <v/>
      </c>
      <c r="DX12" s="82" t="str">
        <f>IF('Художественно-эстетическое разв'!T13="","",IF('Художественно-эстетическое разв'!T13&gt;1.5,"сформирован",IF('Художественно-эстетическое разв'!T13&lt;0.5,"не сформирован", "в стадии формирования")))</f>
        <v/>
      </c>
      <c r="DY12" s="82" t="str">
        <f>IF('Физическое развитие'!T12="","",IF('Физическое развитие'!T12&gt;1.5,"сформирован",IF('Физическое развитие'!T12&lt;0.5,"не сформирован", "в стадии формирования")))</f>
        <v/>
      </c>
      <c r="DZ12" s="82" t="str">
        <f>IF('Физическое развитие'!U12="","",IF('Физическое развитие'!U12&gt;1.5,"сформирован",IF('Физическое развитие'!U12&lt;0.5,"не сформирован", "в стадии формирования")))</f>
        <v/>
      </c>
      <c r="EA12" s="82" t="str">
        <f>IF('Физическое развитие'!V12="","",IF('Физическое развитие'!V12&gt;1.5,"сформирован",IF('Физическое развитие'!V12&lt;0.5,"не сформирован", "в стадии формирования")))</f>
        <v/>
      </c>
      <c r="EB12" s="214" t="str">
        <f>IF('Социально-коммуникативное разви'!D13="","",IF('Социально-коммуникативное разви'!E13="","",IF('Социально-коммуникативное разви'!F13="","",IF('Социально-коммуникативное разви'!Q13="","",IF('Социально-коммуникативное разви'!R13="","",IF('Социально-коммуникативное разви'!S13="","",IF('Социально-коммуникативное разви'!T13="","",IF('Социально-коммуникативное разви'!Y13="","",IF('Социально-коммуникативное разви'!Z13="","",IF('Социально-коммуникативное разви'!AU13="","",IF('Социально-коммуникативное разви'!AZ13="","",IF('Социально-коммуникативное разви'!BA13="","",IF('Социально-коммуникативное разви'!BB13="","",IF('Познавательное развитие'!G13="","",IF('Познавательное развитие'!H13="","",IF('Познавательное развитие'!T13="","",IF('Познавательное развитие'!U13="","",IF('Познавательное развитие'!W13="","",IF('Познавательное развитие'!X13="","",IF('Познавательное развитие'!AB13="","",IF('Познавательное развитие'!AC13="","",IF('Познавательное развитие'!AD13="","",IF('Познавательное развитие'!AE13="","",IF('Познавательное развитие'!AF13="","",IF('Познавательное развитие'!AG13="","",IF('Познавательное развитие'!AI13="","",IF('Познавательное развитие'!AJ13="","",IF('Познавательное развитие'!AK13="","",IF('Познавательное развитие'!AL13="","",IF('Речевое развитие'!Q12="","",IF('Речевое развитие'!R12="","",IF('Речевое развитие'!S12="","",IF('Речевое развитие'!T12="","",IF('Речевое развитие'!U12="","",IF('Художественно-эстетическое разв'!S13="","",IF('Художественно-эстетическое разв'!T13="","",IF('Физическое развитие'!T12="","",IF('Физическое развитие'!U12="","",IF('Физическое развитие'!V12="","",('Социально-коммуникативное разви'!D13+'Социально-коммуникативное разви'!E13+'Социально-коммуникативное разви'!F13+'Социально-коммуникативное разви'!Q13+'Социально-коммуникативное разви'!R13+'Социально-коммуникативное разви'!S13+'Социально-коммуникативное разви'!T13+'Социально-коммуникативное разви'!Y13+'Социально-коммуникативное разви'!Z13+'Социально-коммуникативное разви'!AU13+'Социально-коммуникативное разви'!AZ13+'Социально-коммуникативное разви'!BA13+'Социально-коммуникативное разви'!BB13+'Познавательное развитие'!G13+'Познавательное развитие'!H13+'Познавательное развитие'!T13+'Познавательное развитие'!U13+'Познавательное развитие'!W13+'Познавательное развитие'!X13+'Познавательное развитие'!AB13+'Познавательное развитие'!AC13+'Познавательное развитие'!AD13+'Познавательное развитие'!AE13+'Познавательное развитие'!AF13+'Познавательное развитие'!AG13+'Познавательное развитие'!AI13+'Познавательное развитие'!AJ13+'Познавательное развитие'!AK13+'Познавательное развитие'!AL13+'Речевое развитие'!Q12+'Речевое развитие'!R12+'Речевое развитие'!S12+'Речевое развитие'!T12+'Речевое развитие'!U12+'Художественно-эстетическое разв'!S13+'Художественно-эстетическое разв'!T13+'Физическое развитие'!T12+'Физическое развитие'!U12+'Физическое развитие'!V12)/39)))))))))))))))))))))))))))))))))))))))</f>
        <v/>
      </c>
      <c r="EC12" s="82" t="str">
        <f t="shared" si="6"/>
        <v/>
      </c>
    </row>
    <row r="13" spans="1:133">
      <c r="A13" s="89">
        <f>список!A11</f>
        <v>10</v>
      </c>
      <c r="B13" s="82" t="str">
        <f>IF(список!B11="","",список!B11)</f>
        <v/>
      </c>
      <c r="C13" s="82">
        <f>IF(список!C11="","",список!C11)</f>
        <v>0</v>
      </c>
      <c r="D13" s="82" t="str">
        <f>IF('Социально-коммуникативное разви'!AA14="","",IF('Социально-коммуникативное разви'!AA14&gt;1.5,"сформирован",IF('Социально-коммуникативное разви'!AA14&lt;0.5,"не сформирован", "в стадии формирования")))</f>
        <v/>
      </c>
      <c r="E13" s="82" t="str">
        <f>IF('Социально-коммуникативное разви'!AB14="","",IF('Социально-коммуникативное разви'!AB14&gt;1.5,"сформирован",IF('Социально-коммуникативное разви'!AB14&lt;0.5,"не сформирован", "в стадии формирования")))</f>
        <v/>
      </c>
      <c r="F13" s="82" t="str">
        <f>IF('Социально-коммуникативное разви'!AC14="","",IF('Социально-коммуникативное разви'!AC14&gt;1.5,"сформирован",IF('Социально-коммуникативное разви'!AC14&lt;0.5,"не сформирован", "в стадии формирования")))</f>
        <v/>
      </c>
      <c r="G13" s="82" t="str">
        <f>IF('Социально-коммуникативное разви'!AD14="","",IF('Социально-коммуникативное разви'!AD14&gt;1.5,"сформирован",IF('Социально-коммуникативное разви'!AD14&lt;0.5,"не сформирован", "в стадии формирования")))</f>
        <v/>
      </c>
      <c r="H13" s="82" t="str">
        <f>IF('Социально-коммуникативное разви'!AE14="","",IF('Социально-коммуникативное разви'!AE14&gt;1.5,"сформирован",IF('Социально-коммуникативное разви'!AE14&lt;0.5,"не сформирован", "в стадии формирования")))</f>
        <v/>
      </c>
      <c r="I13" s="82" t="str">
        <f>IF('Социально-коммуникативное разви'!AF14="","",IF('Социально-коммуникативное разви'!AF14&gt;1.5,"сформирован",IF('Социально-коммуникативное разви'!AF14&lt;0.5,"не сформирован", "в стадии формирования")))</f>
        <v/>
      </c>
      <c r="J13" s="82" t="str">
        <f>IF('Познавательное развитие'!D14="","",IF('Познавательное развитие'!D14&gt;1.5,"сформирован",IF('Познавательное развитие'!D14&lt;0.5,"не сформирован", "в стадии формирования")))</f>
        <v/>
      </c>
      <c r="K13" s="82" t="str">
        <f>IF('Познавательное развитие'!E14="","",IF('Познавательное развитие'!E14&gt;1.5,"сформирован",IF('Познавательное развитие'!E14&lt;0.5,"не сформирован", "в стадии формирования")))</f>
        <v/>
      </c>
      <c r="L13" s="82" t="str">
        <f>IF('Познавательное развитие'!F14="","",IF('Познавательное развитие'!F14&gt;1.5,"сформирован",IF('Познавательное развитие'!F14&lt;0.5,"не сформирован", "в стадии формирования")))</f>
        <v/>
      </c>
      <c r="M13" s="82" t="str">
        <f>IF('Познавательное развитие'!G14="","",IF('Познавательное развитие'!G14&gt;1.5,"сформирован",IF('Познавательное развитие'!G14&lt;0.5,"не сформирован", "в стадии формирования")))</f>
        <v/>
      </c>
      <c r="N13" s="82" t="str">
        <f>IF('Познавательное развитие'!H14="","",IF('Познавательное развитие'!H14&gt;1.5,"сформирован",IF('Познавательное развитие'!H14&lt;0.5,"не сформирован", "в стадии формирования")))</f>
        <v/>
      </c>
      <c r="O13" s="82" t="str">
        <f>IF('Познавательное развитие'!I14="","",IF('Познавательное развитие'!I14&gt;1.5,"сформирован",IF('Познавательное развитие'!I14&lt;0.5,"не сформирован", "в стадии формирования")))</f>
        <v/>
      </c>
      <c r="P13" s="82" t="str">
        <f>IF('Познавательное развитие'!J14="","",IF('Познавательное развитие'!J14&gt;1.5,"сформирован",IF('Познавательное развитие'!J14&lt;0.5,"не сформирован", "в стадии формирования")))</f>
        <v/>
      </c>
      <c r="Q13" s="82" t="str">
        <f>IF('Познавательное развитие'!K14="","",IF('Познавательное развитие'!K14&gt;1.5,"сформирован",IF('Познавательное развитие'!K14&lt;0.5,"не сформирован", "в стадии формирования")))</f>
        <v/>
      </c>
      <c r="R13" s="82"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S13" s="82" t="str">
        <f>IF('Художественно-эстетическое разв'!E14="","",IF('Художественно-эстетическое разв'!E14&gt;1.5,"сформирован",IF('Художественно-эстетическое разв'!E14&lt;0.5,"не сформирован", "в стадии формирования")))</f>
        <v/>
      </c>
      <c r="T13" s="82" t="str">
        <f>IF('Художественно-эстетическое разв'!F14="","",IF('Художественно-эстетическое разв'!F14&gt;1.5,"сформирован",IF('Художественно-эстетическое разв'!F14&lt;0.5,"не сформирован", "в стадии формирования")))</f>
        <v/>
      </c>
      <c r="U13" s="82" t="str">
        <f>IF('Художественно-эстетическое разв'!G14="","",IF('Художественно-эстетическое разв'!G14&gt;1.5,"сформирован",IF('Художественно-эстетическое разв'!G14&lt;0.5,"не сформирован", "в стадии формирования")))</f>
        <v/>
      </c>
      <c r="V13" s="82" t="str">
        <f>IF('Художественно-эстетическое разв'!H14="","",IF('Художественно-эстетическое разв'!H14&gt;1.5,"сформирован",IF('Художественно-эстетическое разв'!H14&lt;0.5,"не сформирован", "в стадии формирования")))</f>
        <v/>
      </c>
      <c r="W13" s="82" t="str">
        <f>IF('Художественно-эстетическое разв'!I14="","",IF('Художественно-эстетическое разв'!I14&gt;1.5,"сформирован",IF('Художественно-эстетическое разв'!I14&lt;0.5,"не сформирован", "в стадии формирования")))</f>
        <v/>
      </c>
      <c r="X13" s="82" t="str">
        <f>IF('Художественно-эстетическое разв'!J14="","",IF('Художественно-эстетическое разв'!J14&gt;1.5,"сформирован",IF('Художественно-эстетическое разв'!J14&lt;0.5,"не сформирован", "в стадии формирования")))</f>
        <v/>
      </c>
      <c r="Y13" s="82" t="str">
        <f>IF('Физическое развитие'!W13="","",IF('Физическое развитие'!W13&gt;1.5,"сформирован",IF('Физическое развитие'!W13&lt;0.5,"не сформирован", "в стадии формирования")))</f>
        <v/>
      </c>
      <c r="Z13" s="214" t="str">
        <f>IF('Социально-коммуникативное разви'!AA14="","",IF('Социально-коммуникативное разви'!AF14="","",IF('Социально-коммуникативное разви'!AG14="","",IF('Социально-коммуникативное разви'!AH14="","",IF('Социально-коммуникативное разви'!AJ14="","",IF('Социально-коммуникативное разви'!AK14="","",IF('Познавательное развитие'!D14="","",IF('Познавательное развитие'!I14="","",IF('Познавательное развитие'!M14="","",IF('Познавательное развитие'!N14="","",IF('Познавательное развитие'!O14="","",IF('Познавательное развитие'!P14="","",IF('Познавательное развитие'!Q14="","",IF('Познавательное развитие'!Y14="","",IF('Художественно-эстетическое разв'!D14="","",IF('Художественно-эстетическое разв'!G14="","",IF('Художественно-эстетическое разв'!H14="","",IF('Художественно-эстетическое разв'!I14="","",IF('Физическое развитие'!W13="","",IF('Художественно-эстетическое разв'!L14="","",IF('Художественно-эстетическое разв'!M14="","",IF('Художественно-эстетическое разв'!U14="","",('Социально-коммуникативное разви'!AA14+'Социально-коммуникативное разви'!AF14+'Социально-коммуникативное разви'!AG14+'Социально-коммуникативное разви'!AH14+'Социально-коммуникативное разви'!AJ14+'Социально-коммуникативное разви'!AK14+'Познавательное развитие'!D14+'Познавательное развитие'!I14+'Познавательное развитие'!M14+'Познавательное развитие'!N14+'Познавательное развитие'!O14+'Познавательное развитие'!P14+'Познавательное развитие'!Q14+'Познавательное развитие'!Y14+'Художественно-эстетическое разв'!D14+'Художественно-эстетическое разв'!G14+'Художественно-эстетическое разв'!H14+'Художественно-эстетическое разв'!I14+'Художественно-эстетическое разв'!L14+'Художественно-эстетическое разв'!M14+'Художественно-эстетическое разв'!U14+'Физическое развитие'!W13)/22))))))))))))))))))))))</f>
        <v/>
      </c>
      <c r="AA13" s="82" t="str">
        <f t="shared" si="0"/>
        <v/>
      </c>
      <c r="AB13" s="82"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AC13" s="82"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AD13" s="82"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AE13" s="82"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AF13" s="82"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AG13" s="82"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AH13" s="82"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AI13" s="82" t="str">
        <f>IF('Познавательное развитие'!V14="","",IF('Познавательное развитие'!V14&gt;1.5,"сформирован",IF('Познавательное развитие'!V14&lt;0.5,"не сформирован", "в стадии формирования")))</f>
        <v/>
      </c>
      <c r="AJ13" s="82" t="str">
        <f>IF('Художественно-эстетическое разв'!Z14="","",IF('Художественно-эстетическое разв'!Z14&gt;1.5,"сформирован",IF('Художественно-эстетическое разв'!Z14&lt;0.5,"не сформирован", "в стадии формирования")))</f>
        <v/>
      </c>
      <c r="AK13" s="82" t="str">
        <f>IF('Художественно-эстетическое разв'!AA14="","",IF('Художественно-эстетическое разв'!AA14&gt;1.5,"сформирован",IF('Художественно-эстетическое разв'!AA14&lt;0.5,"не сформирован", "в стадии формирования")))</f>
        <v/>
      </c>
      <c r="AL13" s="214" t="str">
        <f>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разви'!X14="","",IF('Познавательное развитие'!V14="","",IF('Художественно-эстетическое разв'!Z14="","",IF('Художественно-эстетическое разв'!AE14="","",('Социально-коммуникативное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разви'!X14+'Познавательное развитие'!V14+'Художественно-эстетическое разв'!Z14+'Художественно-эстетическое разв'!AE14)/10))))))))))</f>
        <v/>
      </c>
      <c r="AM13" s="82" t="str">
        <f t="shared" si="1"/>
        <v/>
      </c>
      <c r="AN13" s="82"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AO13" s="82" t="str">
        <f>IF('Социально-коммуникативное разви'!V14="","",IF('Социально-коммуникативное разви'!V14&gt;1.5,"сформирован",IF('Социально-коммуникативное разви'!V14&lt;0.5,"не сформирован", "в стадии формирования")))</f>
        <v/>
      </c>
      <c r="AP13" s="82" t="str">
        <f>IF('Социально-коммуникативное разви'!W14="","",IF('Социально-коммуникативное разви'!W14&gt;1.5,"сформирован",IF('Социально-коммуникативное разви'!W14&lt;0.5,"не сформирован", "в стадии формирования")))</f>
        <v/>
      </c>
      <c r="AQ13" s="82" t="str">
        <f>IF('Художественно-эстетическое разв'!Y14="","",IF('Художественно-эстетическое разв'!Y14&gt;1.5,"сформирован",IF('Художественно-эстетическое разв'!Y14&lt;0.5,"не сформирован", "в стадии формирования")))</f>
        <v/>
      </c>
      <c r="AR13" s="82" t="str">
        <f>IF('Художественно-эстетическое разв'!Z14="","",IF('Художественно-эстетическое разв'!Z14&gt;1.5,"сформирован",IF('Художественно-эстетическое разв'!Z14&lt;0.5,"не сформирован", "в стадии формирования")))</f>
        <v/>
      </c>
      <c r="AS13" s="214" t="str">
        <f>IF('Социально-коммуникативное разви'!U14="","",IF('Социально-коммуникативное разви'!V14="","",IF('Социально-коммуникативное разви'!W14="","",IF('Художественно-эстетическое разв'!AC14="","",IF('Художественно-эстетическое разв'!AD14="","",('Социально-коммуникативное разви'!U14+'Социально-коммуникативное разви'!V14+'Социально-коммуникативное разви'!W14+'Художественно-эстетическое разв'!AC14+'Художественно-эстетическое разв'!AD14)/5)))))</f>
        <v/>
      </c>
      <c r="AT13" s="82" t="str">
        <f t="shared" si="2"/>
        <v/>
      </c>
      <c r="AU13" s="82" t="str">
        <f>IF('Речевое развитие'!D13="","",IF('Речевое развитие'!D13&gt;1.5,"сформирован",IF('Речевое развитие'!D13&lt;0.5,"не сформирован", "в стадии формирования")))</f>
        <v/>
      </c>
      <c r="AV13" s="82" t="str">
        <f>IF('Речевое развитие'!E13="","",IF('Речевое развитие'!E13&gt;1.5,"сформирован",IF('Речевое развитие'!E13&lt;0.5,"не сформирован", "в стадии формирования")))</f>
        <v/>
      </c>
      <c r="AW13" s="82" t="str">
        <f>IF('Речевое развитие'!F13="","",IF('Речевое развитие'!F13&gt;1.5,"сформирован",IF('Речевое развитие'!F13&lt;0.5,"не сформирован", "в стадии формирования")))</f>
        <v/>
      </c>
      <c r="AX13" s="82" t="str">
        <f>IF('Речевое развитие'!G13="","",IF('Речевое развитие'!G13&gt;1.5,"сформирован",IF('Речевое развитие'!G13&lt;0.5,"не сформирован", "в стадии формирования")))</f>
        <v/>
      </c>
      <c r="AY13" s="82" t="str">
        <f>IF('Речевое развитие'!H13="","",IF('Речевое развитие'!H13&gt;1.5,"сформирован",IF('Речевое развитие'!H13&lt;0.5,"не сформирован", "в стадии формирования")))</f>
        <v/>
      </c>
      <c r="AZ13" s="82" t="str">
        <f>IF('Речевое развитие'!I13="","",IF('Речевое развитие'!I13&gt;1.5,"сформирован",IF('Речевое развитие'!I13&lt;0.5,"не сформирован", "в стадии формирования")))</f>
        <v/>
      </c>
      <c r="BA13" s="82" t="str">
        <f>IF('Речевое развитие'!J13="","",IF('Речевое развитие'!J13&gt;1.5,"сформирован",IF('Речевое развитие'!J13&lt;0.5,"не сформирован", "в стадии формирования")))</f>
        <v/>
      </c>
      <c r="BB13" s="82" t="str">
        <f>IF('Речевое развитие'!K13="","",IF('Речевое развитие'!K13&gt;1.5,"сформирован",IF('Речевое развитие'!K13&lt;0.5,"не сформирован", "в стадии формирования")))</f>
        <v/>
      </c>
      <c r="BC13" s="82" t="str">
        <f>IF('Речевое развитие'!L13="","",IF('Речевое развитие'!L13&gt;1.5,"сформирован",IF('Речевое развитие'!L13&lt;0.5,"не сформирован", "в стадии формирования")))</f>
        <v/>
      </c>
      <c r="BD13" s="82" t="str">
        <f>IF('Речевое развитие'!M13="","",IF('Речевое развитие'!M13&gt;1.5,"сформирован",IF('Речевое развитие'!M13&lt;0.5,"не сформирован", "в стадии формирования")))</f>
        <v/>
      </c>
      <c r="BE13" s="82" t="str">
        <f>IF('Речевое развитие'!N13="","",IF('Речевое развитие'!N13&gt;1.5,"сформирован",IF('Речевое развитие'!N13&lt;0.5,"не сформирован", "в стадии формирования")))</f>
        <v/>
      </c>
      <c r="BF13" s="214" t="str">
        <f>IF('Речевое развитие'!D13="","",IF('Речевое развитие'!E13="","",IF('Речевое развитие'!F13="","",IF('Речевое развитие'!G13="","",IF('Речевое развитие'!H13="","",IF('Речевое развитие'!I13="","",IF('Речевое развитие'!J13="","",IF('Речевое развитие'!K13="","",IF('Речевое развитие'!L13="","",IF('Речевое развитие'!M13="","",IF('Речевое развитие'!N13="","",('Речевое развитие'!D13+'Речевое развитие'!E13+'Речевое развитие'!F13+'Речевое развитие'!G13+'Речевое развитие'!H13+'Речевое развитие'!I13+'Речевое развитие'!J13+'Речевое развитие'!K13+'Речевое развитие'!L13+'Речевое развитие'!M13+'Речевое развитие'!N13)/11)))))))))))</f>
        <v/>
      </c>
      <c r="BG13" s="82" t="str">
        <f t="shared" si="3"/>
        <v/>
      </c>
      <c r="BH13" s="82" t="str">
        <f>IF('Художественно-эстетическое разв'!Y14="","",IF('Художественно-эстетическое разв'!Y14&gt;1.5,"сформирован",IF('Художественно-эстетическое разв'!Y14&lt;0.5,"не сформирован", "в стадии формирования")))</f>
        <v/>
      </c>
      <c r="BI13" s="82" t="str">
        <f>IF('Физическое развитие'!D13="","",IF('Физическое развитие'!D13&gt;1.5,"сформирован",IF('Физическое развитие'!D13&lt;0.5,"не сформирован", "в стадии формирования")))</f>
        <v/>
      </c>
      <c r="BJ13" s="82" t="str">
        <f>IF('Физическое развитие'!E13="","",IF('Физическое развитие'!E13&gt;1.5,"сформирован",IF('Физическое развитие'!E13&lt;0.5,"не сформирован", "в стадии формирования")))</f>
        <v/>
      </c>
      <c r="BK13" s="82" t="str">
        <f>IF('Физическое развитие'!F13="","",IF('Физическое развитие'!F13&gt;1.5,"сформирован",IF('Физическое развитие'!F13&lt;0.5,"не сформирован", "в стадии формирования")))</f>
        <v/>
      </c>
      <c r="BL13" s="82" t="str">
        <f>IF('Физическое развитие'!G13="","",IF('Физическое развитие'!G13&gt;1.5,"сформирован",IF('Физическое развитие'!G13&lt;0.5,"не сформирован", "в стадии формирования")))</f>
        <v/>
      </c>
      <c r="BM13" s="82" t="str">
        <f>IF('Физическое развитие'!H13="","",IF('Физическое развитие'!H13&gt;1.5,"сформирован",IF('Физическое развитие'!H13&lt;0.5,"не сформирован", "в стадии формирования")))</f>
        <v/>
      </c>
      <c r="BN13" s="82" t="str">
        <f>IF('Физическое развитие'!I13="","",IF('Физическое развитие'!I13&gt;1.5,"сформирован",IF('Физическое развитие'!I13&lt;0.5,"не сформирован", "в стадии формирования")))</f>
        <v/>
      </c>
      <c r="BO13" s="82" t="str">
        <f>IF('Физическое развитие'!J13="","",IF('Физическое развитие'!J13&gt;1.5,"сформирован",IF('Физическое развитие'!J13&lt;0.5,"не сформирован", "в стадии формирования")))</f>
        <v/>
      </c>
      <c r="BP13" s="82" t="str">
        <f>IF('Физическое развитие'!K13="","",IF('Физическое развитие'!K13&gt;1.5,"сформирован",IF('Физическое развитие'!K13&lt;0.5,"не сформирован", "в стадии формирования")))</f>
        <v/>
      </c>
      <c r="BQ13" s="82" t="str">
        <f>IF('Физическое развитие'!L13="","",IF('Физическое развитие'!L13&gt;1.5,"сформирован",IF('Физическое развитие'!L13&lt;0.5,"не сформирован", "в стадии формирования")))</f>
        <v/>
      </c>
      <c r="BR13" s="82" t="str">
        <f>IF('Физическое развитие'!M13="","",IF('Физическое развитие'!M13&gt;1.5,"сформирован",IF('Физическое развитие'!M13&lt;0.5,"не сформирован", "в стадии формирования")))</f>
        <v/>
      </c>
      <c r="BS13" s="82" t="str">
        <f>IF('Физическое развитие'!N13="","",IF('Физическое развитие'!N13&gt;1.5,"сформирован",IF('Физическое развитие'!N13&lt;0.5,"не сформирован", "в стадии формирования")))</f>
        <v/>
      </c>
      <c r="BT13" s="82" t="str">
        <f>IF('Физическое развитие'!O13="","",IF('Физическое развитие'!O13&gt;1.5,"сформирован",IF('Физическое развитие'!O13&lt;0.5,"не сформирован", "в стадии формирования")))</f>
        <v/>
      </c>
      <c r="BU13" s="82" t="str">
        <f>IF('Физическое развитие'!P13="","",IF('Физическое развитие'!P13&gt;1.5,"сформирован",IF('Физическое развитие'!P13&lt;0.5,"не сформирован", "в стадии формирования")))</f>
        <v/>
      </c>
      <c r="BV13" s="214" t="str">
        <f>IF('Художественно-эстетическое разв'!Y14="","",IF('Физическое развитие'!D13="","",IF('Физическое развитие'!E13="","",IF('Физическое развитие'!F13="","",IF('Физическое развитие'!H13="","",IF('Физическое развитие'!I13="","",IF('Физическое развитие'!J13="","",IF('Физическое развитие'!L13="","",IF('Физическое развитие'!M13="","",IF('Физическое развитие'!G13="","",IF('Физическое развитие'!N13="","",IF('Физическое развитие'!O13="","",IF('Физическое развитие'!P13="","",IF('Физическое развитие'!Q13="","",('Художественно-эстетическое разв'!Y14+'Физическое развитие'!D13+'Физическое развитие'!E13+'Физическое развитие'!F13+'Физическое развитие'!H13+'Физическое развитие'!I13+'Физическое развитие'!J13+'Физическое развитие'!L13+'Физическое развитие'!M13+'Физическое развитие'!G13+'Физическое развитие'!N13+'Физическое развитие'!O13+'Физическое развитие'!P13+'Физическое развитие'!Q13)/14))))))))))))))</f>
        <v/>
      </c>
      <c r="BW13" s="82" t="str">
        <f t="shared" si="4"/>
        <v/>
      </c>
      <c r="BX13" s="82"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BY13" s="82" t="str">
        <f>IF('Социально-коммуникативное разви'!N14="","",IF('Социально-коммуникативное разви'!N14&gt;1.5,"сформирован",IF('Социально-коммуникативное разви'!N14&lt;0.5,"не сформирован", "в стадии формирования")))</f>
        <v/>
      </c>
      <c r="BZ13" s="82" t="str">
        <f>IF('Социально-коммуникативное разви'!O14="","",IF('Социально-коммуникативное разви'!O14&gt;1.5,"сформирован",IF('Социально-коммуникативное разви'!O14&lt;0.5,"не сформирован", "в стадии формирования")))</f>
        <v/>
      </c>
      <c r="CA13" s="82" t="str">
        <f>IF('Социально-коммуникативное разви'!P14="","",IF('Социально-коммуникативное разви'!P14&gt;1.5,"сформирован",IF('Социально-коммуникативное разви'!P14&lt;0.5,"не сформирован", "в стадии формирования")))</f>
        <v/>
      </c>
      <c r="CB13" s="82"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CC13" s="82" t="str">
        <f>IF('Социально-коммуникативное разви'!R14="","",IF('Социально-коммуникативное разви'!R14&gt;1.5,"сформирован",IF('Социально-коммуникативное разви'!R14&lt;0.5,"не сформирован", "в стадии формирования")))</f>
        <v/>
      </c>
      <c r="CD13" s="82"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CE13" s="82"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CF13" s="82"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CG13" s="82" t="str">
        <f>IF('Социально-коммуникативное разви'!V14="","",IF('Социально-коммуникативное разви'!V14&gt;1.5,"сформирован",IF('Социально-коммуникативное разви'!V14&lt;0.5,"не сформирован", "в стадии формирования")))</f>
        <v/>
      </c>
      <c r="CH13" s="82" t="str">
        <f>IF('Социально-коммуникативное разви'!W14="","",IF('Социально-коммуникативное разви'!W14&gt;1.5,"сформирован",IF('Социально-коммуникативное разви'!W14&lt;0.5,"не сформирован", "в стадии формирования")))</f>
        <v/>
      </c>
      <c r="CI13" s="82" t="str">
        <f>IF('Социально-коммуникативное разви'!X14="","",IF('Социально-коммуникативное разви'!X14&gt;1.5,"сформирован",IF('Социально-коммуникативное разви'!X14&lt;0.5,"не сформирован", "в стадии формирования")))</f>
        <v/>
      </c>
      <c r="CJ13" s="82" t="str">
        <f>IF('Социально-коммуникативное разви'!Y14="","",IF('Социально-коммуникативное разви'!Y14&gt;1.5,"сформирован",IF('Социально-коммуникативное разви'!Y14&lt;0.5,"не сформирован", "в стадии формирования")))</f>
        <v/>
      </c>
      <c r="CK13" s="82" t="str">
        <f>IF('Социально-коммуникативное разви'!Z14="","",IF('Социально-коммуникативное разви'!Z14&gt;1.5,"сформирован",IF('Социально-коммуникативное разви'!Z14&lt;0.5,"не сформирован", "в стадии формирования")))</f>
        <v/>
      </c>
      <c r="CL13" s="82" t="str">
        <f>IF('Физическое развитие'!K13="","",IF('Физическое развитие'!K13&gt;1.5,"сформирован",IF('Физическое развитие'!K13&lt;0.5,"не сформирован", "в стадии формирования")))</f>
        <v/>
      </c>
      <c r="CM13" s="214" t="str">
        <f>IF('Социально-коммуникативное разви'!M14="","",IF('Социально-коммуникативное разви'!N14="","",IF('Социально-коммуникативное разви'!AI14="","",IF('Социально-коммуникативное разви'!AN14="","",IF('Социально-коммуникативное разви'!AO14="","",IF('Социально-коммуникативное разви'!AP14="","",IF('Социально-коммуникативное разви'!AQ14="","",IF('Социально-коммуникативное разви'!AR14="","",IF('Социально-коммуникативное разви'!AS14="","",IF('Социально-коммуникативное разви'!AT14="","",IF('Социально-коммуникативное разви'!AV14="","",IF('Социально-коммуникативное разви'!AW14="","",IF('Социально-коммуникативное разви'!AX14="","",IF('Социально-коммуникативное разви'!AY14="","",IF('Физическое развитие'!K13="","",('Социально-коммуникативное разви'!M14+'Социально-коммуникативное разви'!N14+'Социально-коммуникативное разви'!AI14+'Социально-коммуникативное разви'!AN14+'Социально-коммуникативное разви'!AO14+'Социально-коммуникативное разви'!AP14+'Социально-коммуникативное разви'!AQ14+'Социально-коммуникативное разви'!AR14+'Социально-коммуникативное разви'!AS14+'Социально-коммуникативное разви'!AT14+'Социально-коммуникативное разви'!AV14+'Социально-коммуникативное разви'!AW14+'Социально-коммуникативное разви'!AX14+'Социально-коммуникативное разви'!AY14+'Физическое развитие'!K13)/15)))))))))))))))</f>
        <v/>
      </c>
      <c r="CN13" s="82" t="str">
        <f t="shared" si="5"/>
        <v/>
      </c>
      <c r="CO13" s="82" t="str">
        <f>IF('Социально-коммуникативное разви'!D14="","",IF('Социально-коммуникативное разви'!D14&gt;1.5,"сформирован",IF('Социально-коммуникативное разви'!D14&lt;0.5,"не сформирован", "в стадии формирования")))</f>
        <v/>
      </c>
      <c r="CP13" s="82"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CQ13" s="82"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CR13" s="82"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CS13" s="82" t="str">
        <f>IF('Социально-коммуникативное разви'!R14="","",IF('Социально-коммуникативное разви'!R14&gt;1.5,"сформирован",IF('Социально-коммуникативное разви'!R14&lt;0.5,"не сформирован", "в стадии формирования")))</f>
        <v/>
      </c>
      <c r="CT13" s="82"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CU13" s="82"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CV13" s="82" t="str">
        <f>IF('Социально-коммуникативное разви'!Y14="","",IF('Социально-коммуникативное разви'!Y14&gt;1.5,"сформирован",IF('Социально-коммуникативное разви'!Y14&lt;0.5,"не сформирован", "в стадии формирования")))</f>
        <v/>
      </c>
      <c r="CW13" s="82" t="str">
        <f>IF('Социально-коммуникативное разви'!Z14="","",IF('Социально-коммуникативное разви'!Z14&gt;1.5,"сформирован",IF('Социально-коммуникативное разви'!Z14&lt;0.5,"не сформирован", "в стадии формирования")))</f>
        <v/>
      </c>
      <c r="CX13" s="82" t="str">
        <f>IF('Социально-коммуникативное разви'!AU14="","",IF('Социально-коммуникативное разви'!AU14&gt;1.5,"сформирован",IF('Социально-коммуникативное разви'!AU14&lt;0.5,"не сформирован", "в стадии формирования")))</f>
        <v/>
      </c>
      <c r="CY13" s="82" t="str">
        <f>IF('Социально-коммуникативное разви'!AZ14="","",IF('Социально-коммуникативное разви'!AZ14&gt;1.5,"сформирован",IF('Социально-коммуникативное разви'!AZ14&lt;0.5,"не сформирован", "в стадии формирования")))</f>
        <v/>
      </c>
      <c r="CZ13" s="82" t="str">
        <f>IF('Социально-коммуникативное разви'!BA14="","",IF('Социально-коммуникативное разви'!BA14&gt;1.5,"сформирован",IF('Социально-коммуникативное разви'!BA14&lt;0.5,"не сформирован", "в стадии формирования")))</f>
        <v/>
      </c>
      <c r="DA13" s="82" t="str">
        <f>IF('Социально-коммуникативное разви'!BB14="","",IF('Социально-коммуникативное разви'!BB14&gt;1.5,"сформирован",IF('Социально-коммуникативное разви'!BB14&lt;0.5,"не сформирован", "в стадии формирования")))</f>
        <v/>
      </c>
      <c r="DB13" s="82" t="str">
        <f>IF('Познавательное развитие'!G14="","",IF('Познавательное развитие'!G14&gt;1.5,"сформирован",IF('Познавательное развитие'!G14&lt;0.5,"не сформирован", "в стадии формирования")))</f>
        <v/>
      </c>
      <c r="DC13" s="82" t="str">
        <f>IF('Познавательное развитие'!H14="","",IF('Познавательное развитие'!H14&gt;1.5,"сформирован",IF('Познавательное развитие'!H14&lt;0.5,"не сформирован", "в стадии формирования")))</f>
        <v/>
      </c>
      <c r="DD13" s="82" t="str">
        <f>IF('Познавательное развитие'!T14="","",IF('Познавательное развитие'!T14&gt;1.5,"сформирован",IF('Познавательное развитие'!T14&lt;0.5,"не сформирован", "в стадии формирования")))</f>
        <v/>
      </c>
      <c r="DE13" s="82" t="str">
        <f>IF('Познавательное развитие'!U14="","",IF('Познавательное развитие'!U14&gt;1.5,"сформирован",IF('Познавательное развитие'!U14&lt;0.5,"не сформирован", "в стадии формирования")))</f>
        <v/>
      </c>
      <c r="DF13" s="82" t="str">
        <f>IF('Познавательное развитие'!W14="","",IF('Познавательное развитие'!W14&gt;1.5,"сформирован",IF('Познавательное развитие'!W14&lt;0.5,"не сформирован", "в стадии формирования")))</f>
        <v/>
      </c>
      <c r="DG13" s="82" t="str">
        <f>IF('Познавательное развитие'!X14="","",IF('Познавательное развитие'!X14&gt;1.5,"сформирован",IF('Познавательное развитие'!X14&lt;0.5,"не сформирован", "в стадии формирования")))</f>
        <v/>
      </c>
      <c r="DH13" s="82" t="str">
        <f>IF('Познавательное развитие'!AB14="","",IF('Познавательное развитие'!AB14&gt;1.5,"сформирован",IF('Познавательное развитие'!AB14&lt;0.5,"не сформирован", "в стадии формирования")))</f>
        <v/>
      </c>
      <c r="DI13" s="82" t="str">
        <f>IF('Познавательное развитие'!AC14="","",IF('Познавательное развитие'!AC14&gt;1.5,"сформирован",IF('Познавательное развитие'!AC14&lt;0.5,"не сформирован", "в стадии формирования")))</f>
        <v/>
      </c>
      <c r="DJ13" s="82" t="str">
        <f>IF('Познавательное развитие'!AD14="","",IF('Познавательное развитие'!AD14&gt;1.5,"сформирован",IF('Познавательное развитие'!AD14&lt;0.5,"не сформирован", "в стадии формирования")))</f>
        <v/>
      </c>
      <c r="DK13" s="82" t="str">
        <f>IF('Познавательное развитие'!AE14="","",IF('Познавательное развитие'!AE14&gt;1.5,"сформирован",IF('Познавательное развитие'!AE14&lt;0.5,"не сформирован", "в стадии формирования")))</f>
        <v/>
      </c>
      <c r="DL13" s="82" t="str">
        <f>IF('Познавательное развитие'!AF14="","",IF('Познавательное развитие'!AF14&gt;1.5,"сформирован",IF('Познавательное развитие'!AF14&lt;0.5,"не сформирован", "в стадии формирования")))</f>
        <v/>
      </c>
      <c r="DM13" s="82" t="str">
        <f>IF('Познавательное развитие'!AG14="","",IF('Познавательное развитие'!AG14&gt;1.5,"сформирован",IF('Познавательное развитие'!AG14&lt;0.5,"не сформирован", "в стадии формирования")))</f>
        <v/>
      </c>
      <c r="DN13" s="82" t="str">
        <f>IF('Познавательное развитие'!AI14="","",IF('Познавательное развитие'!AI14&gt;1.5,"сформирован",IF('Познавательное развитие'!AI14&lt;0.5,"не сформирован", "в стадии формирования")))</f>
        <v/>
      </c>
      <c r="DO13" s="82" t="str">
        <f>IF('Познавательное развитие'!AJ14="","",IF('Познавательное развитие'!AJ14&gt;1.5,"сформирован",IF('Познавательное развитие'!AJ14&lt;0.5,"не сформирован", "в стадии формирования")))</f>
        <v/>
      </c>
      <c r="DP13" s="82" t="str">
        <f>IF('Познавательное развитие'!AK14="","",IF('Познавательное развитие'!AK14&gt;1.5,"сформирован",IF('Познавательное развитие'!AK14&lt;0.5,"не сформирован", "в стадии формирования")))</f>
        <v/>
      </c>
      <c r="DQ13" s="82" t="str">
        <f>IF('Познавательное развитие'!AL14="","",IF('Познавательное развитие'!AL14&gt;1.5,"сформирован",IF('Познавательное развитие'!AL14&lt;0.5,"не сформирован", "в стадии формирования")))</f>
        <v/>
      </c>
      <c r="DR13" s="82" t="str">
        <f>IF('Речевое развитие'!Q13="","",IF('Речевое развитие'!Q13&gt;1.5,"сформирован",IF('Речевое развитие'!Q13&lt;0.5,"не сформирован", "в стадии формирования")))</f>
        <v/>
      </c>
      <c r="DS13" s="82" t="str">
        <f>IF('Речевое развитие'!R13="","",IF('Речевое развитие'!R13&gt;1.5,"сформирован",IF('Речевое развитие'!R13&lt;0.5,"не сформирован", "в стадии формирования")))</f>
        <v/>
      </c>
      <c r="DT13" s="82" t="str">
        <f>IF('Речевое развитие'!S13="","",IF('Речевое развитие'!S13&gt;1.5,"сформирован",IF('Речевое развитие'!S13&lt;0.5,"не сформирован", "в стадии формирования")))</f>
        <v/>
      </c>
      <c r="DU13" s="82" t="str">
        <f>IF('Речевое развитие'!T13="","",IF('Речевое развитие'!T13&gt;1.5,"сформирован",IF('Речевое развитие'!T13&lt;0.5,"не сформирован", "в стадии формирования")))</f>
        <v/>
      </c>
      <c r="DV13" s="82" t="str">
        <f>IF('Речевое развитие'!U13="","",IF('Речевое развитие'!U13&gt;1.5,"сформирован",IF('Речевое развитие'!U13&lt;0.5,"не сформирован", "в стадии формирования")))</f>
        <v/>
      </c>
      <c r="DW13" s="82" t="str">
        <f>IF('Художественно-эстетическое разв'!S14="","",IF('Художественно-эстетическое разв'!S14&gt;1.5,"сформирован",IF('Художественно-эстетическое разв'!S14&lt;0.5,"не сформирован", "в стадии формирования")))</f>
        <v/>
      </c>
      <c r="DX13" s="82" t="str">
        <f>IF('Художественно-эстетическое разв'!T17="","",IF('Художественно-эстетическое разв'!T17&gt;1.5,"сформирован",IF('Художественно-эстетическое разв'!T17&lt;0.5,"не сформирован", "в стадии формирования")))</f>
        <v/>
      </c>
      <c r="DY13" s="82" t="str">
        <f>IF('Физическое развитие'!T13="","",IF('Физическое развитие'!T13&gt;1.5,"сформирован",IF('Физическое развитие'!T13&lt;0.5,"не сформирован", "в стадии формирования")))</f>
        <v/>
      </c>
      <c r="DZ13" s="82" t="str">
        <f>IF('Физическое развитие'!U13="","",IF('Физическое развитие'!U13&gt;1.5,"сформирован",IF('Физическое развитие'!U13&lt;0.5,"не сформирован", "в стадии формирования")))</f>
        <v/>
      </c>
      <c r="EA13" s="82" t="str">
        <f>IF('Физическое развитие'!V13="","",IF('Физическое развитие'!V13&gt;1.5,"сформирован",IF('Физическое развитие'!V13&lt;0.5,"не сформирован", "в стадии формирования")))</f>
        <v/>
      </c>
      <c r="EB13" s="214" t="str">
        <f>IF('Социально-коммуникативное разви'!D14="","",IF('Социально-коммуникативное разви'!E14="","",IF('Социально-коммуникативное разви'!F14="","",IF('Социально-коммуникативное разви'!Q14="","",IF('Социально-коммуникативное разви'!R14="","",IF('Социально-коммуникативное разви'!S14="","",IF('Социально-коммуникативное разви'!T14="","",IF('Социально-коммуникативное разви'!Y14="","",IF('Социально-коммуникативное разви'!Z14="","",IF('Социально-коммуникативное разви'!AU14="","",IF('Социально-коммуникативное разви'!AZ14="","",IF('Социально-коммуникативное разви'!BA14="","",IF('Социально-коммуникативное разви'!BB14="","",IF('Познавательное развитие'!G14="","",IF('Познавательное развитие'!H14="","",IF('Познавательное развитие'!T14="","",IF('Познавательное развитие'!U14="","",IF('Познавательное развитие'!W14="","",IF('Познавательное развитие'!X14="","",IF('Познавательное развитие'!AB14="","",IF('Познавательное развитие'!AC14="","",IF('Познавательное развитие'!AD14="","",IF('Познавательное развитие'!AE14="","",IF('Познавательное развитие'!AF14="","",IF('Познавательное развитие'!AG14="","",IF('Познавательное развитие'!AI14="","",IF('Познавательное развитие'!AJ14="","",IF('Познавательное развитие'!AK14="","",IF('Познавательное развитие'!AL14="","",IF('Речевое развитие'!Q13="","",IF('Речевое развитие'!R13="","",IF('Речевое развитие'!S13="","",IF('Речевое развитие'!T13="","",IF('Речевое развитие'!U13="","",IF('Художественно-эстетическое разв'!S14="","",IF('Художественно-эстетическое разв'!T17="","",IF('Физическое развитие'!T13="","",IF('Физическое развитие'!U13="","",IF('Физическое развитие'!V13="","",('Социально-коммуникативное разви'!D14+'Социально-коммуникативное разви'!E14+'Социально-коммуникативное разви'!F14+'Социально-коммуникативное разви'!Q14+'Социально-коммуникативное разви'!R14+'Социально-коммуникативное разви'!S14+'Социально-коммуникативное разви'!T14+'Социально-коммуникативное разви'!Y14+'Социально-коммуникативное разви'!Z14+'Социально-коммуникативное разви'!AU14+'Социально-коммуникативное разви'!AZ14+'Социально-коммуникативное разви'!BA14+'Социально-коммуникативное разви'!BB14+'Познавательное развитие'!G14+'Познавательное развитие'!H14+'Познавательное развитие'!T14+'Познавательное развитие'!U14+'Познавательное развитие'!W14+'Познавательное развитие'!X14+'Познавательное развитие'!AB14+'Познавательное развитие'!AC14+'Познавательное развитие'!AD14+'Познавательное развитие'!AE14+'Познавательное развитие'!AF14+'Познавательное развитие'!AG14+'Познавательное развитие'!AI14+'Познавательное развитие'!AJ14+'Познавательное развитие'!AK14+'Познавательное развитие'!AL14+'Речевое развитие'!Q13+'Речевое развитие'!R13+'Речевое развитие'!S13+'Речевое развитие'!T13+'Речевое развитие'!U13+'Художественно-эстетическое разв'!S14+'Художественно-эстетическое разв'!T17+'Физическое развитие'!T13+'Физическое развитие'!U13+'Физическое развитие'!V13)/39)))))))))))))))))))))))))))))))))))))))</f>
        <v/>
      </c>
      <c r="EC13" s="82" t="str">
        <f t="shared" si="6"/>
        <v/>
      </c>
    </row>
    <row r="14" spans="1:133">
      <c r="A14" s="89">
        <f>список!A12</f>
        <v>11</v>
      </c>
      <c r="B14" s="82" t="str">
        <f>IF(список!B12="","",список!B12)</f>
        <v/>
      </c>
      <c r="C14" s="82">
        <f>IF(список!C12="","",список!C12)</f>
        <v>0</v>
      </c>
      <c r="D14" s="82" t="str">
        <f>IF('Социально-коммуникативное разви'!AA15="","",IF('Социально-коммуникативное разви'!AA15&gt;1.5,"сформирован",IF('Социально-коммуникативное разви'!AA15&lt;0.5,"не сформирован", "в стадии формирования")))</f>
        <v/>
      </c>
      <c r="E14" s="82" t="str">
        <f>IF('Социально-коммуникативное разви'!AB15="","",IF('Социально-коммуникативное разви'!AB15&gt;1.5,"сформирован",IF('Социально-коммуникативное разви'!AB15&lt;0.5,"не сформирован", "в стадии формирования")))</f>
        <v/>
      </c>
      <c r="F14" s="82" t="str">
        <f>IF('Социально-коммуникативное разви'!AC15="","",IF('Социально-коммуникативное разви'!AC15&gt;1.5,"сформирован",IF('Социально-коммуникативное разви'!AC15&lt;0.5,"не сформирован", "в стадии формирования")))</f>
        <v/>
      </c>
      <c r="G14" s="82" t="str">
        <f>IF('Социально-коммуникативное разви'!AD15="","",IF('Социально-коммуникативное разви'!AD15&gt;1.5,"сформирован",IF('Социально-коммуникативное разви'!AD15&lt;0.5,"не сформирован", "в стадии формирования")))</f>
        <v/>
      </c>
      <c r="H14" s="82" t="str">
        <f>IF('Социально-коммуникативное разви'!AE15="","",IF('Социально-коммуникативное разви'!AE15&gt;1.5,"сформирован",IF('Социально-коммуникативное разви'!AE15&lt;0.5,"не сформирован", "в стадии формирования")))</f>
        <v/>
      </c>
      <c r="I14" s="82" t="str">
        <f>IF('Социально-коммуникативное разви'!AF15="","",IF('Социально-коммуникативное разви'!AF15&gt;1.5,"сформирован",IF('Социально-коммуникативное разви'!AF15&lt;0.5,"не сформирован", "в стадии формирования")))</f>
        <v/>
      </c>
      <c r="J14" s="82" t="str">
        <f>IF('Познавательное развитие'!D15="","",IF('Познавательное развитие'!D15&gt;1.5,"сформирован",IF('Познавательное развитие'!D15&lt;0.5,"не сформирован", "в стадии формирования")))</f>
        <v/>
      </c>
      <c r="K14" s="82" t="str">
        <f>IF('Познавательное развитие'!E15="","",IF('Познавательное развитие'!E15&gt;1.5,"сформирован",IF('Познавательное развитие'!E15&lt;0.5,"не сформирован", "в стадии формирования")))</f>
        <v/>
      </c>
      <c r="L14" s="82" t="str">
        <f>IF('Познавательное развитие'!F15="","",IF('Познавательное развитие'!F15&gt;1.5,"сформирован",IF('Познавательное развитие'!F15&lt;0.5,"не сформирован", "в стадии формирования")))</f>
        <v/>
      </c>
      <c r="M14" s="82" t="str">
        <f>IF('Познавательное развитие'!G15="","",IF('Познавательное развитие'!G15&gt;1.5,"сформирован",IF('Познавательное развитие'!G15&lt;0.5,"не сформирован", "в стадии формирования")))</f>
        <v/>
      </c>
      <c r="N14" s="82" t="str">
        <f>IF('Познавательное развитие'!H15="","",IF('Познавательное развитие'!H15&gt;1.5,"сформирован",IF('Познавательное развитие'!H15&lt;0.5,"не сформирован", "в стадии формирования")))</f>
        <v/>
      </c>
      <c r="O14" s="82" t="str">
        <f>IF('Познавательное развитие'!I15="","",IF('Познавательное развитие'!I15&gt;1.5,"сформирован",IF('Познавательное развитие'!I15&lt;0.5,"не сформирован", "в стадии формирования")))</f>
        <v/>
      </c>
      <c r="P14" s="82" t="str">
        <f>IF('Познавательное развитие'!J15="","",IF('Познавательное развитие'!J15&gt;1.5,"сформирован",IF('Познавательное развитие'!J15&lt;0.5,"не сформирован", "в стадии формирования")))</f>
        <v/>
      </c>
      <c r="Q14" s="82" t="str">
        <f>IF('Познавательное развитие'!K15="","",IF('Познавательное развитие'!K15&gt;1.5,"сформирован",IF('Познавательное развитие'!K15&lt;0.5,"не сформирован", "в стадии формирования")))</f>
        <v/>
      </c>
      <c r="R14" s="82"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S14" s="82" t="str">
        <f>IF('Художественно-эстетическое разв'!E15="","",IF('Художественно-эстетическое разв'!E15&gt;1.5,"сформирован",IF('Художественно-эстетическое разв'!E15&lt;0.5,"не сформирован", "в стадии формирования")))</f>
        <v/>
      </c>
      <c r="T14" s="82" t="str">
        <f>IF('Художественно-эстетическое разв'!F15="","",IF('Художественно-эстетическое разв'!F15&gt;1.5,"сформирован",IF('Художественно-эстетическое разв'!F15&lt;0.5,"не сформирован", "в стадии формирования")))</f>
        <v/>
      </c>
      <c r="U14" s="82" t="str">
        <f>IF('Художественно-эстетическое разв'!G15="","",IF('Художественно-эстетическое разв'!G15&gt;1.5,"сформирован",IF('Художественно-эстетическое разв'!G15&lt;0.5,"не сформирован", "в стадии формирования")))</f>
        <v/>
      </c>
      <c r="V14" s="82" t="str">
        <f>IF('Художественно-эстетическое разв'!H15="","",IF('Художественно-эстетическое разв'!H15&gt;1.5,"сформирован",IF('Художественно-эстетическое разв'!H15&lt;0.5,"не сформирован", "в стадии формирования")))</f>
        <v/>
      </c>
      <c r="W14" s="82" t="str">
        <f>IF('Художественно-эстетическое разв'!I15="","",IF('Художественно-эстетическое разв'!I15&gt;1.5,"сформирован",IF('Художественно-эстетическое разв'!I15&lt;0.5,"не сформирован", "в стадии формирования")))</f>
        <v/>
      </c>
      <c r="X14" s="82" t="str">
        <f>IF('Художественно-эстетическое разв'!J15="","",IF('Художественно-эстетическое разв'!J15&gt;1.5,"сформирован",IF('Художественно-эстетическое разв'!J15&lt;0.5,"не сформирован", "в стадии формирования")))</f>
        <v/>
      </c>
      <c r="Y14" s="82" t="str">
        <f>IF('Физическое развитие'!W14="","",IF('Физическое развитие'!W14&gt;1.5,"сформирован",IF('Физическое развитие'!W14&lt;0.5,"не сформирован", "в стадии формирования")))</f>
        <v/>
      </c>
      <c r="Z14" s="214" t="str">
        <f>IF('Социально-коммуникативное разви'!AA15="","",IF('Социально-коммуникативное разви'!AF15="","",IF('Социально-коммуникативное разви'!AG15="","",IF('Социально-коммуникативное разви'!AH15="","",IF('Социально-коммуникативное разви'!AJ15="","",IF('Социально-коммуникативное разви'!AK15="","",IF('Познавательное развитие'!D15="","",IF('Познавательное развитие'!I15="","",IF('Познавательное развитие'!M15="","",IF('Познавательное развитие'!N15="","",IF('Познавательное развитие'!O15="","",IF('Познавательное развитие'!P15="","",IF('Познавательное развитие'!Q15="","",IF('Познавательное развитие'!Y15="","",IF('Художественно-эстетическое разв'!D15="","",IF('Художественно-эстетическое разв'!G15="","",IF('Художественно-эстетическое разв'!H15="","",IF('Художественно-эстетическое разв'!I15="","",IF('Физическое развитие'!W14="","",IF('Художественно-эстетическое разв'!L15="","",IF('Художественно-эстетическое разв'!M15="","",IF('Художественно-эстетическое разв'!U15="","",('Социально-коммуникативное разви'!AA15+'Социально-коммуникативное разви'!AF15+'Социально-коммуникативное разви'!AG15+'Социально-коммуникативное разви'!AH15+'Социально-коммуникативное разви'!AJ15+'Социально-коммуникативное разви'!AK15+'Познавательное развитие'!D15+'Познавательное развитие'!I15+'Познавательное развитие'!M15+'Познавательное развитие'!N15+'Познавательное развитие'!O15+'Познавательное развитие'!P15+'Познавательное развитие'!Q15+'Познавательное развитие'!Y15+'Художественно-эстетическое разв'!D15+'Художественно-эстетическое разв'!G15+'Художественно-эстетическое разв'!H15+'Художественно-эстетическое разв'!I15+'Художественно-эстетическое разв'!L15+'Художественно-эстетическое разв'!M15+'Художественно-эстетическое разв'!U15+'Физическое развитие'!W14)/22))))))))))))))))))))))</f>
        <v/>
      </c>
      <c r="AA14" s="82" t="str">
        <f t="shared" si="0"/>
        <v/>
      </c>
      <c r="AB14" s="82"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AC14" s="82"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AD14" s="82"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AE14" s="82"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AF14" s="82"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AG14" s="82"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AH14" s="82"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AI14" s="82" t="str">
        <f>IF('Познавательное развитие'!V15="","",IF('Познавательное развитие'!V15&gt;1.5,"сформирован",IF('Познавательное развитие'!V15&lt;0.5,"не сформирован", "в стадии формирования")))</f>
        <v/>
      </c>
      <c r="AJ14" s="82" t="str">
        <f>IF('Художественно-эстетическое разв'!Z15="","",IF('Художественно-эстетическое разв'!Z15&gt;1.5,"сформирован",IF('Художественно-эстетическое разв'!Z15&lt;0.5,"не сформирован", "в стадии формирования")))</f>
        <v/>
      </c>
      <c r="AK14" s="82" t="str">
        <f>IF('Художественно-эстетическое разв'!AA15="","",IF('Художественно-эстетическое разв'!AA15&gt;1.5,"сформирован",IF('Художественно-эстетическое разв'!AA15&lt;0.5,"не сформирован", "в стадии формирования")))</f>
        <v/>
      </c>
      <c r="AL14" s="214" t="str">
        <f>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разви'!X15="","",IF('Познавательное развитие'!V15="","",IF('Художественно-эстетическое разв'!Z15="","",IF('Художественно-эстетическое разв'!AE15="","",('Социально-коммуникативное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разви'!X15+'Познавательное развитие'!V15+'Художественно-эстетическое разв'!Z15+'Художественно-эстетическое разв'!AE15)/10))))))))))</f>
        <v/>
      </c>
      <c r="AM14" s="82" t="str">
        <f t="shared" si="1"/>
        <v/>
      </c>
      <c r="AN14" s="82"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AO14" s="82" t="str">
        <f>IF('Социально-коммуникативное разви'!V15="","",IF('Социально-коммуникативное разви'!V15&gt;1.5,"сформирован",IF('Социально-коммуникативное разви'!V15&lt;0.5,"не сформирован", "в стадии формирования")))</f>
        <v/>
      </c>
      <c r="AP14" s="82" t="str">
        <f>IF('Социально-коммуникативное разви'!W15="","",IF('Социально-коммуникативное разви'!W15&gt;1.5,"сформирован",IF('Социально-коммуникативное разви'!W15&lt;0.5,"не сформирован", "в стадии формирования")))</f>
        <v/>
      </c>
      <c r="AQ14" s="82" t="str">
        <f>IF('Художественно-эстетическое разв'!Y15="","",IF('Художественно-эстетическое разв'!Y15&gt;1.5,"сформирован",IF('Художественно-эстетическое разв'!Y15&lt;0.5,"не сформирован", "в стадии формирования")))</f>
        <v/>
      </c>
      <c r="AR14" s="82" t="str">
        <f>IF('Художественно-эстетическое разв'!Z15="","",IF('Художественно-эстетическое разв'!Z15&gt;1.5,"сформирован",IF('Художественно-эстетическое разв'!Z15&lt;0.5,"не сформирован", "в стадии формирования")))</f>
        <v/>
      </c>
      <c r="AS14" s="214" t="str">
        <f>IF('Социально-коммуникативное разви'!U15="","",IF('Социально-коммуникативное разви'!V15="","",IF('Социально-коммуникативное разви'!W15="","",IF('Художественно-эстетическое разв'!AC15="","",IF('Художественно-эстетическое разв'!AD15="","",('Социально-коммуникативное разви'!U15+'Социально-коммуникативное разви'!V15+'Социально-коммуникативное разви'!W15+'Художественно-эстетическое разв'!AC15+'Художественно-эстетическое разв'!AD15)/5)))))</f>
        <v/>
      </c>
      <c r="AT14" s="82" t="str">
        <f t="shared" si="2"/>
        <v/>
      </c>
      <c r="AU14" s="82" t="str">
        <f>IF('Речевое развитие'!D14="","",IF('Речевое развитие'!D14&gt;1.5,"сформирован",IF('Речевое развитие'!D14&lt;0.5,"не сформирован", "в стадии формирования")))</f>
        <v/>
      </c>
      <c r="AV14" s="82" t="str">
        <f>IF('Речевое развитие'!E14="","",IF('Речевое развитие'!E14&gt;1.5,"сформирован",IF('Речевое развитие'!E14&lt;0.5,"не сформирован", "в стадии формирования")))</f>
        <v/>
      </c>
      <c r="AW14" s="82" t="str">
        <f>IF('Речевое развитие'!F14="","",IF('Речевое развитие'!F14&gt;1.5,"сформирован",IF('Речевое развитие'!F14&lt;0.5,"не сформирован", "в стадии формирования")))</f>
        <v/>
      </c>
      <c r="AX14" s="82" t="str">
        <f>IF('Речевое развитие'!G14="","",IF('Речевое развитие'!G14&gt;1.5,"сформирован",IF('Речевое развитие'!G14&lt;0.5,"не сформирован", "в стадии формирования")))</f>
        <v/>
      </c>
      <c r="AY14" s="82" t="str">
        <f>IF('Речевое развитие'!H14="","",IF('Речевое развитие'!H14&gt;1.5,"сформирован",IF('Речевое развитие'!H14&lt;0.5,"не сформирован", "в стадии формирования")))</f>
        <v/>
      </c>
      <c r="AZ14" s="82" t="str">
        <f>IF('Речевое развитие'!I14="","",IF('Речевое развитие'!I14&gt;1.5,"сформирован",IF('Речевое развитие'!I14&lt;0.5,"не сформирован", "в стадии формирования")))</f>
        <v/>
      </c>
      <c r="BA14" s="82" t="str">
        <f>IF('Речевое развитие'!J14="","",IF('Речевое развитие'!J14&gt;1.5,"сформирован",IF('Речевое развитие'!J14&lt;0.5,"не сформирован", "в стадии формирования")))</f>
        <v/>
      </c>
      <c r="BB14" s="82" t="str">
        <f>IF('Речевое развитие'!K14="","",IF('Речевое развитие'!K14&gt;1.5,"сформирован",IF('Речевое развитие'!K14&lt;0.5,"не сформирован", "в стадии формирования")))</f>
        <v/>
      </c>
      <c r="BC14" s="82" t="str">
        <f>IF('Речевое развитие'!L14="","",IF('Речевое развитие'!L14&gt;1.5,"сформирован",IF('Речевое развитие'!L14&lt;0.5,"не сформирован", "в стадии формирования")))</f>
        <v/>
      </c>
      <c r="BD14" s="82" t="str">
        <f>IF('Речевое развитие'!M14="","",IF('Речевое развитие'!M14&gt;1.5,"сформирован",IF('Речевое развитие'!M14&lt;0.5,"не сформирован", "в стадии формирования")))</f>
        <v/>
      </c>
      <c r="BE14" s="82" t="str">
        <f>IF('Речевое развитие'!N14="","",IF('Речевое развитие'!N14&gt;1.5,"сформирован",IF('Речевое развитие'!N14&lt;0.5,"не сформирован", "в стадии формирования")))</f>
        <v/>
      </c>
      <c r="BF14" s="214" t="str">
        <f>IF('Речевое развитие'!D14="","",IF('Речевое развитие'!E14="","",IF('Речевое развитие'!F14="","",IF('Речевое развитие'!G14="","",IF('Речевое развитие'!H14="","",IF('Речевое развитие'!I14="","",IF('Речевое развитие'!J14="","",IF('Речевое развитие'!K14="","",IF('Речевое развитие'!L14="","",IF('Речевое развитие'!M14="","",IF('Речевое развитие'!N14="","",('Речевое развитие'!D14+'Речевое развитие'!E14+'Речевое развитие'!F14+'Речевое развитие'!G14+'Речевое развитие'!H14+'Речевое развитие'!I14+'Речевое развитие'!J14+'Речевое развитие'!K14+'Речевое развитие'!L14+'Речевое развитие'!M14+'Речевое развитие'!N14)/11)))))))))))</f>
        <v/>
      </c>
      <c r="BG14" s="82" t="str">
        <f t="shared" si="3"/>
        <v/>
      </c>
      <c r="BH14" s="82" t="str">
        <f>IF('Художественно-эстетическое разв'!Y15="","",IF('Художественно-эстетическое разв'!Y15&gt;1.5,"сформирован",IF('Художественно-эстетическое разв'!Y15&lt;0.5,"не сформирован", "в стадии формирования")))</f>
        <v/>
      </c>
      <c r="BI14" s="82" t="str">
        <f>IF('Физическое развитие'!D14="","",IF('Физическое развитие'!D14&gt;1.5,"сформирован",IF('Физическое развитие'!D14&lt;0.5,"не сформирован", "в стадии формирования")))</f>
        <v/>
      </c>
      <c r="BJ14" s="82" t="str">
        <f>IF('Физическое развитие'!E14="","",IF('Физическое развитие'!E14&gt;1.5,"сформирован",IF('Физическое развитие'!E14&lt;0.5,"не сформирован", "в стадии формирования")))</f>
        <v/>
      </c>
      <c r="BK14" s="82" t="str">
        <f>IF('Физическое развитие'!F14="","",IF('Физическое развитие'!F14&gt;1.5,"сформирован",IF('Физическое развитие'!F14&lt;0.5,"не сформирован", "в стадии формирования")))</f>
        <v/>
      </c>
      <c r="BL14" s="82" t="str">
        <f>IF('Физическое развитие'!G14="","",IF('Физическое развитие'!G14&gt;1.5,"сформирован",IF('Физическое развитие'!G14&lt;0.5,"не сформирован", "в стадии формирования")))</f>
        <v/>
      </c>
      <c r="BM14" s="82" t="str">
        <f>IF('Физическое развитие'!H14="","",IF('Физическое развитие'!H14&gt;1.5,"сформирован",IF('Физическое развитие'!H14&lt;0.5,"не сформирован", "в стадии формирования")))</f>
        <v/>
      </c>
      <c r="BN14" s="82" t="str">
        <f>IF('Физическое развитие'!I14="","",IF('Физическое развитие'!I14&gt;1.5,"сформирован",IF('Физическое развитие'!I14&lt;0.5,"не сформирован", "в стадии формирования")))</f>
        <v/>
      </c>
      <c r="BO14" s="82" t="str">
        <f>IF('Физическое развитие'!J14="","",IF('Физическое развитие'!J14&gt;1.5,"сформирован",IF('Физическое развитие'!J14&lt;0.5,"не сформирован", "в стадии формирования")))</f>
        <v/>
      </c>
      <c r="BP14" s="82" t="str">
        <f>IF('Физическое развитие'!K14="","",IF('Физическое развитие'!K14&gt;1.5,"сформирован",IF('Физическое развитие'!K14&lt;0.5,"не сформирован", "в стадии формирования")))</f>
        <v/>
      </c>
      <c r="BQ14" s="82" t="str">
        <f>IF('Физическое развитие'!L14="","",IF('Физическое развитие'!L14&gt;1.5,"сформирован",IF('Физическое развитие'!L14&lt;0.5,"не сформирован", "в стадии формирования")))</f>
        <v/>
      </c>
      <c r="BR14" s="82" t="str">
        <f>IF('Физическое развитие'!M14="","",IF('Физическое развитие'!M14&gt;1.5,"сформирован",IF('Физическое развитие'!M14&lt;0.5,"не сформирован", "в стадии формирования")))</f>
        <v/>
      </c>
      <c r="BS14" s="82" t="str">
        <f>IF('Физическое развитие'!N14="","",IF('Физическое развитие'!N14&gt;1.5,"сформирован",IF('Физическое развитие'!N14&lt;0.5,"не сформирован", "в стадии формирования")))</f>
        <v/>
      </c>
      <c r="BT14" s="82" t="str">
        <f>IF('Физическое развитие'!O14="","",IF('Физическое развитие'!O14&gt;1.5,"сформирован",IF('Физическое развитие'!O14&lt;0.5,"не сформирован", "в стадии формирования")))</f>
        <v/>
      </c>
      <c r="BU14" s="82" t="str">
        <f>IF('Физическое развитие'!P14="","",IF('Физическое развитие'!P14&gt;1.5,"сформирован",IF('Физическое развитие'!P14&lt;0.5,"не сформирован", "в стадии формирования")))</f>
        <v/>
      </c>
      <c r="BV14" s="214" t="str">
        <f>IF('Художественно-эстетическое разв'!Y15="","",IF('Физическое развитие'!D14="","",IF('Физическое развитие'!E14="","",IF('Физическое развитие'!F14="","",IF('Физическое развитие'!H14="","",IF('Физическое развитие'!I14="","",IF('Физическое развитие'!J14="","",IF('Физическое развитие'!L14="","",IF('Физическое развитие'!M14="","",IF('Физическое развитие'!G14="","",IF('Физическое развитие'!N14="","",IF('Физическое развитие'!O14="","",IF('Физическое развитие'!P14="","",IF('Физическое развитие'!Q14="","",('Художественно-эстетическое разв'!Y15+'Физическое развитие'!D14+'Физическое развитие'!E14+'Физическое развитие'!F14+'Физическое развитие'!H14+'Физическое развитие'!I14+'Физическое развитие'!J14+'Физическое развитие'!L14+'Физическое развитие'!M14+'Физическое развитие'!G14+'Физическое развитие'!N14+'Физическое развитие'!O14+'Физическое развитие'!P14+'Физическое развитие'!Q14)/14))))))))))))))</f>
        <v/>
      </c>
      <c r="BW14" s="82" t="str">
        <f t="shared" si="4"/>
        <v/>
      </c>
      <c r="BX14" s="82"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BY14" s="82" t="str">
        <f>IF('Социально-коммуникативное разви'!N15="","",IF('Социально-коммуникативное разви'!N15&gt;1.5,"сформирован",IF('Социально-коммуникативное разви'!N15&lt;0.5,"не сформирован", "в стадии формирования")))</f>
        <v/>
      </c>
      <c r="BZ14" s="82" t="str">
        <f>IF('Социально-коммуникативное разви'!O15="","",IF('Социально-коммуникативное разви'!O15&gt;1.5,"сформирован",IF('Социально-коммуникативное разви'!O15&lt;0.5,"не сформирован", "в стадии формирования")))</f>
        <v/>
      </c>
      <c r="CA14" s="82" t="str">
        <f>IF('Социально-коммуникативное разви'!P15="","",IF('Социально-коммуникативное разви'!P15&gt;1.5,"сформирован",IF('Социально-коммуникативное разви'!P15&lt;0.5,"не сформирован", "в стадии формирования")))</f>
        <v/>
      </c>
      <c r="CB14" s="82"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CC14" s="82" t="str">
        <f>IF('Социально-коммуникативное разви'!R15="","",IF('Социально-коммуникативное разви'!R15&gt;1.5,"сформирован",IF('Социально-коммуникативное разви'!R15&lt;0.5,"не сформирован", "в стадии формирования")))</f>
        <v/>
      </c>
      <c r="CD14" s="82"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CE14" s="82"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CF14" s="82"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CG14" s="82" t="str">
        <f>IF('Социально-коммуникативное разви'!V15="","",IF('Социально-коммуникативное разви'!V15&gt;1.5,"сформирован",IF('Социально-коммуникативное разви'!V15&lt;0.5,"не сформирован", "в стадии формирования")))</f>
        <v/>
      </c>
      <c r="CH14" s="82" t="str">
        <f>IF('Социально-коммуникативное разви'!W15="","",IF('Социально-коммуникативное разви'!W15&gt;1.5,"сформирован",IF('Социально-коммуникативное разви'!W15&lt;0.5,"не сформирован", "в стадии формирования")))</f>
        <v/>
      </c>
      <c r="CI14" s="82" t="str">
        <f>IF('Социально-коммуникативное разви'!X15="","",IF('Социально-коммуникативное разви'!X15&gt;1.5,"сформирован",IF('Социально-коммуникативное разви'!X15&lt;0.5,"не сформирован", "в стадии формирования")))</f>
        <v/>
      </c>
      <c r="CJ14" s="82" t="str">
        <f>IF('Социально-коммуникативное разви'!Y15="","",IF('Социально-коммуникативное разви'!Y15&gt;1.5,"сформирован",IF('Социально-коммуникативное разви'!Y15&lt;0.5,"не сформирован", "в стадии формирования")))</f>
        <v/>
      </c>
      <c r="CK14" s="82" t="str">
        <f>IF('Социально-коммуникативное разви'!Z15="","",IF('Социально-коммуникативное разви'!Z15&gt;1.5,"сформирован",IF('Социально-коммуникативное разви'!Z15&lt;0.5,"не сформирован", "в стадии формирования")))</f>
        <v/>
      </c>
      <c r="CL14" s="82" t="str">
        <f>IF('Физическое развитие'!K14="","",IF('Физическое развитие'!K14&gt;1.5,"сформирован",IF('Физическое развитие'!K14&lt;0.5,"не сформирован", "в стадии формирования")))</f>
        <v/>
      </c>
      <c r="CM14" s="214" t="str">
        <f>IF('Социально-коммуникативное разви'!M15="","",IF('Социально-коммуникативное разви'!N15="","",IF('Социально-коммуникативное разви'!AI15="","",IF('Социально-коммуникативное разви'!AN15="","",IF('Социально-коммуникативное разви'!AO15="","",IF('Социально-коммуникативное разви'!AP15="","",IF('Социально-коммуникативное разви'!AQ15="","",IF('Социально-коммуникативное разви'!AR15="","",IF('Социально-коммуникативное разви'!AS15="","",IF('Социально-коммуникативное разви'!AT15="","",IF('Социально-коммуникативное разви'!AV15="","",IF('Социально-коммуникативное разви'!AW15="","",IF('Социально-коммуникативное разви'!AX15="","",IF('Социально-коммуникативное разви'!AY15="","",IF('Физическое развитие'!K14="","",('Социально-коммуникативное разви'!M15+'Социально-коммуникативное разви'!N15+'Социально-коммуникативное разви'!AI15+'Социально-коммуникативное разви'!AN15+'Социально-коммуникативное разви'!AO15+'Социально-коммуникативное разви'!AP15+'Социально-коммуникативное разви'!AQ15+'Социально-коммуникативное разви'!AR15+'Социально-коммуникативное разви'!AS15+'Социально-коммуникативное разви'!AT15+'Социально-коммуникативное разви'!AV15+'Социально-коммуникативное разви'!AW15+'Социально-коммуникативное разви'!AX15+'Социально-коммуникативное разви'!AY15+'Физическое развитие'!K14)/15)))))))))))))))</f>
        <v/>
      </c>
      <c r="CN14" s="82" t="str">
        <f t="shared" si="5"/>
        <v/>
      </c>
      <c r="CO14" s="82" t="str">
        <f>IF('Социально-коммуникативное разви'!D15="","",IF('Социально-коммуникативное разви'!D15&gt;1.5,"сформирован",IF('Социально-коммуникативное разви'!D15&lt;0.5,"не сформирован", "в стадии формирования")))</f>
        <v/>
      </c>
      <c r="CP14" s="82"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CQ14" s="82"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CR14" s="82"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CS14" s="82" t="str">
        <f>IF('Социально-коммуникативное разви'!R15="","",IF('Социально-коммуникативное разви'!R15&gt;1.5,"сформирован",IF('Социально-коммуникативное разви'!R15&lt;0.5,"не сформирован", "в стадии формирования")))</f>
        <v/>
      </c>
      <c r="CT14" s="82"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CU14" s="82"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CV14" s="82" t="str">
        <f>IF('Социально-коммуникативное разви'!Y15="","",IF('Социально-коммуникативное разви'!Y15&gt;1.5,"сформирован",IF('Социально-коммуникативное разви'!Y15&lt;0.5,"не сформирован", "в стадии формирования")))</f>
        <v/>
      </c>
      <c r="CW14" s="82" t="str">
        <f>IF('Социально-коммуникативное разви'!Z15="","",IF('Социально-коммуникативное разви'!Z15&gt;1.5,"сформирован",IF('Социально-коммуникативное разви'!Z15&lt;0.5,"не сформирован", "в стадии формирования")))</f>
        <v/>
      </c>
      <c r="CX14" s="82" t="str">
        <f>IF('Социально-коммуникативное разви'!AU15="","",IF('Социально-коммуникативное разви'!AU15&gt;1.5,"сформирован",IF('Социально-коммуникативное разви'!AU15&lt;0.5,"не сформирован", "в стадии формирования")))</f>
        <v/>
      </c>
      <c r="CY14" s="82" t="str">
        <f>IF('Социально-коммуникативное разви'!AZ15="","",IF('Социально-коммуникативное разви'!AZ15&gt;1.5,"сформирован",IF('Социально-коммуникативное разви'!AZ15&lt;0.5,"не сформирован", "в стадии формирования")))</f>
        <v/>
      </c>
      <c r="CZ14" s="82" t="str">
        <f>IF('Социально-коммуникативное разви'!BA15="","",IF('Социально-коммуникативное разви'!BA15&gt;1.5,"сформирован",IF('Социально-коммуникативное разви'!BA15&lt;0.5,"не сформирован", "в стадии формирования")))</f>
        <v/>
      </c>
      <c r="DA14" s="82" t="str">
        <f>IF('Социально-коммуникативное разви'!BB15="","",IF('Социально-коммуникативное разви'!BB15&gt;1.5,"сформирован",IF('Социально-коммуникативное разви'!BB15&lt;0.5,"не сформирован", "в стадии формирования")))</f>
        <v/>
      </c>
      <c r="DB14" s="82" t="str">
        <f>IF('Познавательное развитие'!G15="","",IF('Познавательное развитие'!G15&gt;1.5,"сформирован",IF('Познавательное развитие'!G15&lt;0.5,"не сформирован", "в стадии формирования")))</f>
        <v/>
      </c>
      <c r="DC14" s="82" t="str">
        <f>IF('Познавательное развитие'!H15="","",IF('Познавательное развитие'!H15&gt;1.5,"сформирован",IF('Познавательное развитие'!H15&lt;0.5,"не сформирован", "в стадии формирования")))</f>
        <v/>
      </c>
      <c r="DD14" s="82" t="str">
        <f>IF('Познавательное развитие'!T15="","",IF('Познавательное развитие'!T15&gt;1.5,"сформирован",IF('Познавательное развитие'!T15&lt;0.5,"не сформирован", "в стадии формирования")))</f>
        <v/>
      </c>
      <c r="DE14" s="82" t="str">
        <f>IF('Познавательное развитие'!U15="","",IF('Познавательное развитие'!U15&gt;1.5,"сформирован",IF('Познавательное развитие'!U15&lt;0.5,"не сформирован", "в стадии формирования")))</f>
        <v/>
      </c>
      <c r="DF14" s="82" t="str">
        <f>IF('Познавательное развитие'!W15="","",IF('Познавательное развитие'!W15&gt;1.5,"сформирован",IF('Познавательное развитие'!W15&lt;0.5,"не сформирован", "в стадии формирования")))</f>
        <v/>
      </c>
      <c r="DG14" s="82" t="str">
        <f>IF('Познавательное развитие'!X15="","",IF('Познавательное развитие'!X15&gt;1.5,"сформирован",IF('Познавательное развитие'!X15&lt;0.5,"не сформирован", "в стадии формирования")))</f>
        <v/>
      </c>
      <c r="DH14" s="82" t="str">
        <f>IF('Познавательное развитие'!AB15="","",IF('Познавательное развитие'!AB15&gt;1.5,"сформирован",IF('Познавательное развитие'!AB15&lt;0.5,"не сформирован", "в стадии формирования")))</f>
        <v/>
      </c>
      <c r="DI14" s="82" t="str">
        <f>IF('Познавательное развитие'!AC15="","",IF('Познавательное развитие'!AC15&gt;1.5,"сформирован",IF('Познавательное развитие'!AC15&lt;0.5,"не сформирован", "в стадии формирования")))</f>
        <v/>
      </c>
      <c r="DJ14" s="82" t="str">
        <f>IF('Познавательное развитие'!AD15="","",IF('Познавательное развитие'!AD15&gt;1.5,"сформирован",IF('Познавательное развитие'!AD15&lt;0.5,"не сформирован", "в стадии формирования")))</f>
        <v/>
      </c>
      <c r="DK14" s="82" t="str">
        <f>IF('Познавательное развитие'!AE15="","",IF('Познавательное развитие'!AE15&gt;1.5,"сформирован",IF('Познавательное развитие'!AE15&lt;0.5,"не сформирован", "в стадии формирования")))</f>
        <v/>
      </c>
      <c r="DL14" s="82" t="str">
        <f>IF('Познавательное развитие'!AF15="","",IF('Познавательное развитие'!AF15&gt;1.5,"сформирован",IF('Познавательное развитие'!AF15&lt;0.5,"не сформирован", "в стадии формирования")))</f>
        <v/>
      </c>
      <c r="DM14" s="82" t="str">
        <f>IF('Познавательное развитие'!AG15="","",IF('Познавательное развитие'!AG15&gt;1.5,"сформирован",IF('Познавательное развитие'!AG15&lt;0.5,"не сформирован", "в стадии формирования")))</f>
        <v/>
      </c>
      <c r="DN14" s="82" t="str">
        <f>IF('Познавательное развитие'!AI15="","",IF('Познавательное развитие'!AI15&gt;1.5,"сформирован",IF('Познавательное развитие'!AI15&lt;0.5,"не сформирован", "в стадии формирования")))</f>
        <v/>
      </c>
      <c r="DO14" s="82" t="str">
        <f>IF('Познавательное развитие'!AJ15="","",IF('Познавательное развитие'!AJ15&gt;1.5,"сформирован",IF('Познавательное развитие'!AJ15&lt;0.5,"не сформирован", "в стадии формирования")))</f>
        <v/>
      </c>
      <c r="DP14" s="82" t="str">
        <f>IF('Познавательное развитие'!AK15="","",IF('Познавательное развитие'!AK15&gt;1.5,"сформирован",IF('Познавательное развитие'!AK15&lt;0.5,"не сформирован", "в стадии формирования")))</f>
        <v/>
      </c>
      <c r="DQ14" s="82" t="str">
        <f>IF('Познавательное развитие'!AL15="","",IF('Познавательное развитие'!AL15&gt;1.5,"сформирован",IF('Познавательное развитие'!AL15&lt;0.5,"не сформирован", "в стадии формирования")))</f>
        <v/>
      </c>
      <c r="DR14" s="82" t="str">
        <f>IF('Речевое развитие'!Q14="","",IF('Речевое развитие'!Q14&gt;1.5,"сформирован",IF('Речевое развитие'!Q14&lt;0.5,"не сформирован", "в стадии формирования")))</f>
        <v/>
      </c>
      <c r="DS14" s="82" t="str">
        <f>IF('Речевое развитие'!R14="","",IF('Речевое развитие'!R14&gt;1.5,"сформирован",IF('Речевое развитие'!R14&lt;0.5,"не сформирован", "в стадии формирования")))</f>
        <v/>
      </c>
      <c r="DT14" s="82" t="str">
        <f>IF('Речевое развитие'!S14="","",IF('Речевое развитие'!S14&gt;1.5,"сформирован",IF('Речевое развитие'!S14&lt;0.5,"не сформирован", "в стадии формирования")))</f>
        <v/>
      </c>
      <c r="DU14" s="82" t="str">
        <f>IF('Речевое развитие'!T14="","",IF('Речевое развитие'!T14&gt;1.5,"сформирован",IF('Речевое развитие'!T14&lt;0.5,"не сформирован", "в стадии формирования")))</f>
        <v/>
      </c>
      <c r="DV14" s="82" t="str">
        <f>IF('Речевое развитие'!U14="","",IF('Речевое развитие'!U14&gt;1.5,"сформирован",IF('Речевое развитие'!U14&lt;0.5,"не сформирован", "в стадии формирования")))</f>
        <v/>
      </c>
      <c r="DW14" s="82" t="str">
        <f>IF('Художественно-эстетическое разв'!S15="","",IF('Художественно-эстетическое разв'!S15&gt;1.5,"сформирован",IF('Художественно-эстетическое разв'!S15&lt;0.5,"не сформирован", "в стадии формирования")))</f>
        <v/>
      </c>
      <c r="DX14" s="82" t="str">
        <f>IF('Художественно-эстетическое разв'!T15="","",IF('Художественно-эстетическое разв'!T15&gt;1.5,"сформирован",IF('Художественно-эстетическое разв'!T15&lt;0.5,"не сформирован", "в стадии формирования")))</f>
        <v/>
      </c>
      <c r="DY14" s="82" t="str">
        <f>IF('Физическое развитие'!T14="","",IF('Физическое развитие'!T14&gt;1.5,"сформирован",IF('Физическое развитие'!T14&lt;0.5,"не сформирован", "в стадии формирования")))</f>
        <v/>
      </c>
      <c r="DZ14" s="82" t="str">
        <f>IF('Физическое развитие'!U14="","",IF('Физическое развитие'!U14&gt;1.5,"сформирован",IF('Физическое развитие'!U14&lt;0.5,"не сформирован", "в стадии формирования")))</f>
        <v/>
      </c>
      <c r="EA14" s="82" t="str">
        <f>IF('Физическое развитие'!V14="","",IF('Физическое развитие'!V14&gt;1.5,"сформирован",IF('Физическое развитие'!V14&lt;0.5,"не сформирован", "в стадии формирования")))</f>
        <v/>
      </c>
      <c r="EB14" s="214" t="str">
        <f>IF('Социально-коммуникативное разви'!D15="","",IF('Социально-коммуникативное разви'!E15="","",IF('Социально-коммуникативное разви'!F15="","",IF('Социально-коммуникативное разви'!Q15="","",IF('Социально-коммуникативное разви'!R15="","",IF('Социально-коммуникативное разви'!S15="","",IF('Социально-коммуникативное разви'!T15="","",IF('Социально-коммуникативное разви'!Y15="","",IF('Социально-коммуникативное разви'!Z15="","",IF('Социально-коммуникативное разви'!AU15="","",IF('Социально-коммуникативное разви'!AZ15="","",IF('Социально-коммуникативное разви'!BA15="","",IF('Социально-коммуникативное разви'!BB15="","",IF('Познавательное развитие'!G15="","",IF('Познавательное развитие'!H15="","",IF('Познавательное развитие'!T15="","",IF('Познавательное развитие'!U15="","",IF('Познавательное развитие'!W15="","",IF('Познавательное развитие'!X15="","",IF('Познавательное развитие'!AB15="","",IF('Познавательное развитие'!AC15="","",IF('Познавательное развитие'!AD15="","",IF('Познавательное развитие'!AE15="","",IF('Познавательное развитие'!AF15="","",IF('Познавательное развитие'!AG15="","",IF('Познавательное развитие'!AI15="","",IF('Познавательное развитие'!AJ15="","",IF('Познавательное развитие'!AK15="","",IF('Познавательное развитие'!AL15="","",IF('Речевое развитие'!Q14="","",IF('Речевое развитие'!R14="","",IF('Речевое развитие'!S14="","",IF('Речевое развитие'!T14="","",IF('Речевое развитие'!U14="","",IF('Художественно-эстетическое разв'!S15="","",IF('Художественно-эстетическое разв'!T15="","",IF('Физическое развитие'!T14="","",IF('Физическое развитие'!U14="","",IF('Физическое развитие'!V14="","",('Социально-коммуникативное разви'!D15+'Социально-коммуникативное разви'!E15+'Социально-коммуникативное разви'!F15+'Социально-коммуникативное разви'!Q15+'Социально-коммуникативное разви'!R15+'Социально-коммуникативное разви'!S15+'Социально-коммуникативное разви'!T15+'Социально-коммуникативное разви'!Y15+'Социально-коммуникативное разви'!Z15+'Социально-коммуникативное разви'!AU15+'Социально-коммуникативное разви'!AZ15+'Социально-коммуникативное разви'!BA15+'Социально-коммуникативное разви'!BB15+'Познавательное развитие'!G15+'Познавательное развитие'!H15+'Познавательное развитие'!T15+'Познавательное развитие'!U15+'Познавательное развитие'!W15+'Познавательное развитие'!X15+'Познавательное развитие'!AB15+'Познавательное развитие'!AC15+'Познавательное развитие'!AD15+'Познавательное развитие'!AE15+'Познавательное развитие'!AF15+'Познавательное развитие'!AG15+'Познавательное развитие'!AI15+'Познавательное развитие'!AJ15+'Познавательное развитие'!AK15+'Познавательное развитие'!AL15+'Речевое развитие'!Q14+'Речевое развитие'!R14+'Речевое развитие'!S14+'Речевое развитие'!T14+'Речевое развитие'!U14+'Художественно-эстетическое разв'!S15+'Художественно-эстетическое разв'!T15+'Физическое развитие'!T14+'Физическое развитие'!U14+'Физическое развитие'!V14)/39)))))))))))))))))))))))))))))))))))))))</f>
        <v/>
      </c>
      <c r="EC14" s="82" t="str">
        <f t="shared" si="6"/>
        <v/>
      </c>
    </row>
    <row r="15" spans="1:133">
      <c r="A15" s="89">
        <f>список!A13</f>
        <v>12</v>
      </c>
      <c r="B15" s="82" t="str">
        <f>IF(список!B13="","",список!B13)</f>
        <v/>
      </c>
      <c r="C15" s="82">
        <f>IF(список!C13="","",список!C13)</f>
        <v>0</v>
      </c>
      <c r="D15" s="82" t="str">
        <f>IF('Социально-коммуникативное разви'!AA16="","",IF('Социально-коммуникативное разви'!AA16&gt;1.5,"сформирован",IF('Социально-коммуникативное разви'!AA16&lt;0.5,"не сформирован", "в стадии формирования")))</f>
        <v/>
      </c>
      <c r="E15" s="82" t="str">
        <f>IF('Социально-коммуникативное разви'!AB16="","",IF('Социально-коммуникативное разви'!AB16&gt;1.5,"сформирован",IF('Социально-коммуникативное разви'!AB16&lt;0.5,"не сформирован", "в стадии формирования")))</f>
        <v/>
      </c>
      <c r="F15" s="82" t="str">
        <f>IF('Социально-коммуникативное разви'!AC16="","",IF('Социально-коммуникативное разви'!AC16&gt;1.5,"сформирован",IF('Социально-коммуникативное разви'!AC16&lt;0.5,"не сформирован", "в стадии формирования")))</f>
        <v/>
      </c>
      <c r="G15" s="82" t="str">
        <f>IF('Социально-коммуникативное разви'!AD16="","",IF('Социально-коммуникативное разви'!AD16&gt;1.5,"сформирован",IF('Социально-коммуникативное разви'!AD16&lt;0.5,"не сформирован", "в стадии формирования")))</f>
        <v/>
      </c>
      <c r="H15" s="82" t="str">
        <f>IF('Социально-коммуникативное разви'!AE16="","",IF('Социально-коммуникативное разви'!AE16&gt;1.5,"сформирован",IF('Социально-коммуникативное разви'!AE16&lt;0.5,"не сформирован", "в стадии формирования")))</f>
        <v/>
      </c>
      <c r="I15" s="82" t="str">
        <f>IF('Социально-коммуникативное разви'!AF16="","",IF('Социально-коммуникативное разви'!AF16&gt;1.5,"сформирован",IF('Социально-коммуникативное разви'!AF16&lt;0.5,"не сформирован", "в стадии формирования")))</f>
        <v/>
      </c>
      <c r="J15" s="82" t="str">
        <f>IF('Познавательное развитие'!D16="","",IF('Познавательное развитие'!D16&gt;1.5,"сформирован",IF('Познавательное развитие'!D16&lt;0.5,"не сформирован", "в стадии формирования")))</f>
        <v/>
      </c>
      <c r="K15" s="82" t="str">
        <f>IF('Познавательное развитие'!E16="","",IF('Познавательное развитие'!E16&gt;1.5,"сформирован",IF('Познавательное развитие'!E16&lt;0.5,"не сформирован", "в стадии формирования")))</f>
        <v/>
      </c>
      <c r="L15" s="82" t="str">
        <f>IF('Познавательное развитие'!F16="","",IF('Познавательное развитие'!F16&gt;1.5,"сформирован",IF('Познавательное развитие'!F16&lt;0.5,"не сформирован", "в стадии формирования")))</f>
        <v/>
      </c>
      <c r="M15" s="82" t="str">
        <f>IF('Познавательное развитие'!G16="","",IF('Познавательное развитие'!G16&gt;1.5,"сформирован",IF('Познавательное развитие'!G16&lt;0.5,"не сформирован", "в стадии формирования")))</f>
        <v/>
      </c>
      <c r="N15" s="82" t="str">
        <f>IF('Познавательное развитие'!H16="","",IF('Познавательное развитие'!H16&gt;1.5,"сформирован",IF('Познавательное развитие'!H16&lt;0.5,"не сформирован", "в стадии формирования")))</f>
        <v/>
      </c>
      <c r="O15" s="82" t="str">
        <f>IF('Познавательное развитие'!I16="","",IF('Познавательное развитие'!I16&gt;1.5,"сформирован",IF('Познавательное развитие'!I16&lt;0.5,"не сформирован", "в стадии формирования")))</f>
        <v/>
      </c>
      <c r="P15" s="82" t="str">
        <f>IF('Познавательное развитие'!J16="","",IF('Познавательное развитие'!J16&gt;1.5,"сформирован",IF('Познавательное развитие'!J16&lt;0.5,"не сформирован", "в стадии формирования")))</f>
        <v/>
      </c>
      <c r="Q15" s="82" t="str">
        <f>IF('Познавательное развитие'!K16="","",IF('Познавательное развитие'!K16&gt;1.5,"сформирован",IF('Познавательное развитие'!K16&lt;0.5,"не сформирован", "в стадии формирования")))</f>
        <v/>
      </c>
      <c r="R15" s="82"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S15" s="82" t="str">
        <f>IF('Художественно-эстетическое разв'!E16="","",IF('Художественно-эстетическое разв'!E16&gt;1.5,"сформирован",IF('Художественно-эстетическое разв'!E16&lt;0.5,"не сформирован", "в стадии формирования")))</f>
        <v/>
      </c>
      <c r="T15" s="82" t="str">
        <f>IF('Художественно-эстетическое разв'!F16="","",IF('Художественно-эстетическое разв'!F16&gt;1.5,"сформирован",IF('Художественно-эстетическое разв'!F16&lt;0.5,"не сформирован", "в стадии формирования")))</f>
        <v/>
      </c>
      <c r="U15" s="82" t="str">
        <f>IF('Художественно-эстетическое разв'!G16="","",IF('Художественно-эстетическое разв'!G16&gt;1.5,"сформирован",IF('Художественно-эстетическое разв'!G16&lt;0.5,"не сформирован", "в стадии формирования")))</f>
        <v/>
      </c>
      <c r="V15" s="82" t="str">
        <f>IF('Художественно-эстетическое разв'!H16="","",IF('Художественно-эстетическое разв'!H16&gt;1.5,"сформирован",IF('Художественно-эстетическое разв'!H16&lt;0.5,"не сформирован", "в стадии формирования")))</f>
        <v/>
      </c>
      <c r="W15" s="82" t="str">
        <f>IF('Художественно-эстетическое разв'!I16="","",IF('Художественно-эстетическое разв'!I16&gt;1.5,"сформирован",IF('Художественно-эстетическое разв'!I16&lt;0.5,"не сформирован", "в стадии формирования")))</f>
        <v/>
      </c>
      <c r="X15" s="82" t="str">
        <f>IF('Художественно-эстетическое разв'!J16="","",IF('Художественно-эстетическое разв'!J16&gt;1.5,"сформирован",IF('Художественно-эстетическое разв'!J16&lt;0.5,"не сформирован", "в стадии формирования")))</f>
        <v/>
      </c>
      <c r="Y15" s="82" t="str">
        <f>IF('Физическое развитие'!W15="","",IF('Физическое развитие'!W15&gt;1.5,"сформирован",IF('Физическое развитие'!W15&lt;0.5,"не сформирован", "в стадии формирования")))</f>
        <v/>
      </c>
      <c r="Z15" s="214" t="str">
        <f>IF('Социально-коммуникативное разви'!AA16="","",IF('Социально-коммуникативное разви'!AF16="","",IF('Социально-коммуникативное разви'!AG16="","",IF('Социально-коммуникативное разви'!AH16="","",IF('Социально-коммуникативное разви'!AJ16="","",IF('Социально-коммуникативное разви'!AK16="","",IF('Познавательное развитие'!D16="","",IF('Познавательное развитие'!I16="","",IF('Познавательное развитие'!M16="","",IF('Познавательное развитие'!N16="","",IF('Познавательное развитие'!O16="","",IF('Познавательное развитие'!P16="","",IF('Познавательное развитие'!Q16="","",IF('Познавательное развитие'!Y16="","",IF('Художественно-эстетическое разв'!D16="","",IF('Художественно-эстетическое разв'!G16="","",IF('Художественно-эстетическое разв'!H16="","",IF('Художественно-эстетическое разв'!I16="","",IF('Физическое развитие'!W15="","",IF('Художественно-эстетическое разв'!L16="","",IF('Художественно-эстетическое разв'!M16="","",IF('Художественно-эстетическое разв'!U16="","",('Социально-коммуникативное разви'!AA16+'Социально-коммуникативное разви'!AF16+'Социально-коммуникативное разви'!AG16+'Социально-коммуникативное разви'!AH16+'Социально-коммуникативное разви'!AJ16+'Социально-коммуникативное разви'!AK16+'Познавательное развитие'!D16+'Познавательное развитие'!I16+'Познавательное развитие'!M16+'Познавательное развитие'!N16+'Познавательное развитие'!O16+'Познавательное развитие'!P16+'Познавательное развитие'!Q16+'Познавательное развитие'!Y16+'Художественно-эстетическое разв'!D16+'Художественно-эстетическое разв'!G16+'Художественно-эстетическое разв'!H16+'Художественно-эстетическое разв'!I16+'Художественно-эстетическое разв'!L16+'Художественно-эстетическое разв'!M16+'Художественно-эстетическое разв'!U16+'Физическое развитие'!W15)/22))))))))))))))))))))))</f>
        <v/>
      </c>
      <c r="AA15" s="82" t="str">
        <f t="shared" si="0"/>
        <v/>
      </c>
      <c r="AB15" s="82"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AC15" s="82"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AD15" s="82"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AE15" s="82"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AF15" s="82"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AG15" s="82"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AH15" s="82"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AI15" s="82" t="str">
        <f>IF('Познавательное развитие'!V16="","",IF('Познавательное развитие'!V16&gt;1.5,"сформирован",IF('Познавательное развитие'!V16&lt;0.5,"не сформирован", "в стадии формирования")))</f>
        <v/>
      </c>
      <c r="AJ15" s="82" t="str">
        <f>IF('Художественно-эстетическое разв'!Z16="","",IF('Художественно-эстетическое разв'!Z16&gt;1.5,"сформирован",IF('Художественно-эстетическое разв'!Z16&lt;0.5,"не сформирован", "в стадии формирования")))</f>
        <v/>
      </c>
      <c r="AK15" s="82" t="str">
        <f>IF('Художественно-эстетическое разв'!AA16="","",IF('Художественно-эстетическое разв'!AA16&gt;1.5,"сформирован",IF('Художественно-эстетическое разв'!AA16&lt;0.5,"не сформирован", "в стадии формирования")))</f>
        <v/>
      </c>
      <c r="AL15" s="214" t="str">
        <f>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разви'!X16="","",IF('Познавательное развитие'!V16="","",IF('Художественно-эстетическое разв'!Z16="","",IF('Художественно-эстетическое разв'!AE16="","",('Социально-коммуникативное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разви'!X16+'Познавательное развитие'!V16+'Художественно-эстетическое разв'!Z16+'Художественно-эстетическое разв'!AE16)/10))))))))))</f>
        <v/>
      </c>
      <c r="AM15" s="82" t="str">
        <f t="shared" si="1"/>
        <v/>
      </c>
      <c r="AN15" s="82"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AO15" s="82" t="str">
        <f>IF('Социально-коммуникативное разви'!V16="","",IF('Социально-коммуникативное разви'!V16&gt;1.5,"сформирован",IF('Социально-коммуникативное разви'!V16&lt;0.5,"не сформирован", "в стадии формирования")))</f>
        <v/>
      </c>
      <c r="AP15" s="82" t="str">
        <f>IF('Социально-коммуникативное разви'!W16="","",IF('Социально-коммуникативное разви'!W16&gt;1.5,"сформирован",IF('Социально-коммуникативное разви'!W16&lt;0.5,"не сформирован", "в стадии формирования")))</f>
        <v/>
      </c>
      <c r="AQ15" s="82" t="str">
        <f>IF('Художественно-эстетическое разв'!Y16="","",IF('Художественно-эстетическое разв'!Y16&gt;1.5,"сформирован",IF('Художественно-эстетическое разв'!Y16&lt;0.5,"не сформирован", "в стадии формирования")))</f>
        <v/>
      </c>
      <c r="AR15" s="82" t="str">
        <f>IF('Художественно-эстетическое разв'!Z16="","",IF('Художественно-эстетическое разв'!Z16&gt;1.5,"сформирован",IF('Художественно-эстетическое разв'!Z16&lt;0.5,"не сформирован", "в стадии формирования")))</f>
        <v/>
      </c>
      <c r="AS15" s="214" t="str">
        <f>IF('Социально-коммуникативное разви'!U16="","",IF('Социально-коммуникативное разви'!V16="","",IF('Социально-коммуникативное разви'!W16="","",IF('Художественно-эстетическое разв'!AC16="","",IF('Художественно-эстетическое разв'!AD16="","",('Социально-коммуникативное разви'!U16+'Социально-коммуникативное разви'!V16+'Социально-коммуникативное разви'!W16+'Художественно-эстетическое разв'!AC16+'Художественно-эстетическое разв'!AD16)/5)))))</f>
        <v/>
      </c>
      <c r="AT15" s="82" t="str">
        <f t="shared" si="2"/>
        <v/>
      </c>
      <c r="AU15" s="82" t="str">
        <f>IF('Речевое развитие'!D15="","",IF('Речевое развитие'!D15&gt;1.5,"сформирован",IF('Речевое развитие'!D15&lt;0.5,"не сформирован", "в стадии формирования")))</f>
        <v/>
      </c>
      <c r="AV15" s="82" t="str">
        <f>IF('Речевое развитие'!E15="","",IF('Речевое развитие'!E15&gt;1.5,"сформирован",IF('Речевое развитие'!E15&lt;0.5,"не сформирован", "в стадии формирования")))</f>
        <v/>
      </c>
      <c r="AW15" s="82" t="str">
        <f>IF('Речевое развитие'!F15="","",IF('Речевое развитие'!F15&gt;1.5,"сформирован",IF('Речевое развитие'!F15&lt;0.5,"не сформирован", "в стадии формирования")))</f>
        <v/>
      </c>
      <c r="AX15" s="82" t="str">
        <f>IF('Речевое развитие'!G15="","",IF('Речевое развитие'!G15&gt;1.5,"сформирован",IF('Речевое развитие'!G15&lt;0.5,"не сформирован", "в стадии формирования")))</f>
        <v/>
      </c>
      <c r="AY15" s="82" t="str">
        <f>IF('Речевое развитие'!H15="","",IF('Речевое развитие'!H15&gt;1.5,"сформирован",IF('Речевое развитие'!H15&lt;0.5,"не сформирован", "в стадии формирования")))</f>
        <v/>
      </c>
      <c r="AZ15" s="82" t="str">
        <f>IF('Речевое развитие'!I15="","",IF('Речевое развитие'!I15&gt;1.5,"сформирован",IF('Речевое развитие'!I15&lt;0.5,"не сформирован", "в стадии формирования")))</f>
        <v/>
      </c>
      <c r="BA15" s="82" t="str">
        <f>IF('Речевое развитие'!J15="","",IF('Речевое развитие'!J15&gt;1.5,"сформирован",IF('Речевое развитие'!J15&lt;0.5,"не сформирован", "в стадии формирования")))</f>
        <v/>
      </c>
      <c r="BB15" s="82" t="str">
        <f>IF('Речевое развитие'!K15="","",IF('Речевое развитие'!K15&gt;1.5,"сформирован",IF('Речевое развитие'!K15&lt;0.5,"не сформирован", "в стадии формирования")))</f>
        <v/>
      </c>
      <c r="BC15" s="82" t="str">
        <f>IF('Речевое развитие'!L15="","",IF('Речевое развитие'!L15&gt;1.5,"сформирован",IF('Речевое развитие'!L15&lt;0.5,"не сформирован", "в стадии формирования")))</f>
        <v/>
      </c>
      <c r="BD15" s="82" t="str">
        <f>IF('Речевое развитие'!M15="","",IF('Речевое развитие'!M15&gt;1.5,"сформирован",IF('Речевое развитие'!M15&lt;0.5,"не сформирован", "в стадии формирования")))</f>
        <v/>
      </c>
      <c r="BE15" s="82" t="str">
        <f>IF('Речевое развитие'!N15="","",IF('Речевое развитие'!N15&gt;1.5,"сформирован",IF('Речевое развитие'!N15&lt;0.5,"не сформирован", "в стадии формирования")))</f>
        <v/>
      </c>
      <c r="BF15" s="214" t="str">
        <f>IF('Речевое развитие'!D15="","",IF('Речевое развитие'!E15="","",IF('Речевое развитие'!F15="","",IF('Речевое развитие'!G15="","",IF('Речевое развитие'!H15="","",IF('Речевое развитие'!I15="","",IF('Речевое развитие'!J15="","",IF('Речевое развитие'!K15="","",IF('Речевое развитие'!L15="","",IF('Речевое развитие'!M15="","",IF('Речевое развитие'!N15="","",('Речевое развитие'!D15+'Речевое развитие'!E15+'Речевое развитие'!F15+'Речевое развитие'!G15+'Речевое развитие'!H15+'Речевое развитие'!I15+'Речевое развитие'!J15+'Речевое развитие'!K15+'Речевое развитие'!L15+'Речевое развитие'!M15+'Речевое развитие'!N15)/11)))))))))))</f>
        <v/>
      </c>
      <c r="BG15" s="82" t="str">
        <f t="shared" si="3"/>
        <v/>
      </c>
      <c r="BH15" s="82" t="str">
        <f>IF('Художественно-эстетическое разв'!Y16="","",IF('Художественно-эстетическое разв'!Y16&gt;1.5,"сформирован",IF('Художественно-эстетическое разв'!Y16&lt;0.5,"не сформирован", "в стадии формирования")))</f>
        <v/>
      </c>
      <c r="BI15" s="82" t="str">
        <f>IF('Физическое развитие'!D15="","",IF('Физическое развитие'!D15&gt;1.5,"сформирован",IF('Физическое развитие'!D15&lt;0.5,"не сформирован", "в стадии формирования")))</f>
        <v/>
      </c>
      <c r="BJ15" s="82" t="str">
        <f>IF('Физическое развитие'!E15="","",IF('Физическое развитие'!E15&gt;1.5,"сформирован",IF('Физическое развитие'!E15&lt;0.5,"не сформирован", "в стадии формирования")))</f>
        <v/>
      </c>
      <c r="BK15" s="82" t="str">
        <f>IF('Физическое развитие'!F15="","",IF('Физическое развитие'!F15&gt;1.5,"сформирован",IF('Физическое развитие'!F15&lt;0.5,"не сформирован", "в стадии формирования")))</f>
        <v/>
      </c>
      <c r="BL15" s="82" t="str">
        <f>IF('Физическое развитие'!G15="","",IF('Физическое развитие'!G15&gt;1.5,"сформирован",IF('Физическое развитие'!G15&lt;0.5,"не сформирован", "в стадии формирования")))</f>
        <v/>
      </c>
      <c r="BM15" s="82" t="str">
        <f>IF('Физическое развитие'!H15="","",IF('Физическое развитие'!H15&gt;1.5,"сформирован",IF('Физическое развитие'!H15&lt;0.5,"не сформирован", "в стадии формирования")))</f>
        <v/>
      </c>
      <c r="BN15" s="82" t="str">
        <f>IF('Физическое развитие'!I15="","",IF('Физическое развитие'!I15&gt;1.5,"сформирован",IF('Физическое развитие'!I15&lt;0.5,"не сформирован", "в стадии формирования")))</f>
        <v/>
      </c>
      <c r="BO15" s="82" t="str">
        <f>IF('Физическое развитие'!J15="","",IF('Физическое развитие'!J15&gt;1.5,"сформирован",IF('Физическое развитие'!J15&lt;0.5,"не сформирован", "в стадии формирования")))</f>
        <v/>
      </c>
      <c r="BP15" s="82" t="str">
        <f>IF('Физическое развитие'!K15="","",IF('Физическое развитие'!K15&gt;1.5,"сформирован",IF('Физическое развитие'!K15&lt;0.5,"не сформирован", "в стадии формирования")))</f>
        <v/>
      </c>
      <c r="BQ15" s="82" t="str">
        <f>IF('Физическое развитие'!L15="","",IF('Физическое развитие'!L15&gt;1.5,"сформирован",IF('Физическое развитие'!L15&lt;0.5,"не сформирован", "в стадии формирования")))</f>
        <v/>
      </c>
      <c r="BR15" s="82" t="str">
        <f>IF('Физическое развитие'!M15="","",IF('Физическое развитие'!M15&gt;1.5,"сформирован",IF('Физическое развитие'!M15&lt;0.5,"не сформирован", "в стадии формирования")))</f>
        <v/>
      </c>
      <c r="BS15" s="82" t="str">
        <f>IF('Физическое развитие'!N15="","",IF('Физическое развитие'!N15&gt;1.5,"сформирован",IF('Физическое развитие'!N15&lt;0.5,"не сформирован", "в стадии формирования")))</f>
        <v/>
      </c>
      <c r="BT15" s="82" t="str">
        <f>IF('Физическое развитие'!O15="","",IF('Физическое развитие'!O15&gt;1.5,"сформирован",IF('Физическое развитие'!O15&lt;0.5,"не сформирован", "в стадии формирования")))</f>
        <v/>
      </c>
      <c r="BU15" s="82" t="str">
        <f>IF('Физическое развитие'!P15="","",IF('Физическое развитие'!P15&gt;1.5,"сформирован",IF('Физическое развитие'!P15&lt;0.5,"не сформирован", "в стадии формирования")))</f>
        <v/>
      </c>
      <c r="BV15" s="214" t="str">
        <f>IF('Художественно-эстетическое разв'!Y16="","",IF('Физическое развитие'!D15="","",IF('Физическое развитие'!E15="","",IF('Физическое развитие'!F15="","",IF('Физическое развитие'!H15="","",IF('Физическое развитие'!I15="","",IF('Физическое развитие'!J15="","",IF('Физическое развитие'!L15="","",IF('Физическое развитие'!M15="","",IF('Физическое развитие'!G15="","",IF('Физическое развитие'!N15="","",IF('Физическое развитие'!O15="","",IF('Физическое развитие'!P15="","",IF('Физическое развитие'!Q15="","",('Художественно-эстетическое разв'!Y16+'Физическое развитие'!D15+'Физическое развитие'!E15+'Физическое развитие'!F15+'Физическое развитие'!H15+'Физическое развитие'!I15+'Физическое развитие'!J15+'Физическое развитие'!L15+'Физическое развитие'!M15+'Физическое развитие'!G15+'Физическое развитие'!N15+'Физическое развитие'!O15+'Физическое развитие'!P15+'Физическое развитие'!Q15)/14))))))))))))))</f>
        <v/>
      </c>
      <c r="BW15" s="82" t="str">
        <f t="shared" si="4"/>
        <v/>
      </c>
      <c r="BX15" s="82"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BY15" s="82" t="str">
        <f>IF('Социально-коммуникативное разви'!N16="","",IF('Социально-коммуникативное разви'!N16&gt;1.5,"сформирован",IF('Социально-коммуникативное разви'!N16&lt;0.5,"не сформирован", "в стадии формирования")))</f>
        <v/>
      </c>
      <c r="BZ15" s="82" t="str">
        <f>IF('Социально-коммуникативное разви'!O16="","",IF('Социально-коммуникативное разви'!O16&gt;1.5,"сформирован",IF('Социально-коммуникативное разви'!O16&lt;0.5,"не сформирован", "в стадии формирования")))</f>
        <v/>
      </c>
      <c r="CA15" s="82" t="str">
        <f>IF('Социально-коммуникативное разви'!P16="","",IF('Социально-коммуникативное разви'!P16&gt;1.5,"сформирован",IF('Социально-коммуникативное разви'!P16&lt;0.5,"не сформирован", "в стадии формирования")))</f>
        <v/>
      </c>
      <c r="CB15" s="82"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CC15" s="82" t="str">
        <f>IF('Социально-коммуникативное разви'!R16="","",IF('Социально-коммуникативное разви'!R16&gt;1.5,"сформирован",IF('Социально-коммуникативное разви'!R16&lt;0.5,"не сформирован", "в стадии формирования")))</f>
        <v/>
      </c>
      <c r="CD15" s="82"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CE15" s="82"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CF15" s="82"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CG15" s="82" t="str">
        <f>IF('Социально-коммуникативное разви'!V16="","",IF('Социально-коммуникативное разви'!V16&gt;1.5,"сформирован",IF('Социально-коммуникативное разви'!V16&lt;0.5,"не сформирован", "в стадии формирования")))</f>
        <v/>
      </c>
      <c r="CH15" s="82" t="str">
        <f>IF('Социально-коммуникативное разви'!W16="","",IF('Социально-коммуникативное разви'!W16&gt;1.5,"сформирован",IF('Социально-коммуникативное разви'!W16&lt;0.5,"не сформирован", "в стадии формирования")))</f>
        <v/>
      </c>
      <c r="CI15" s="82" t="str">
        <f>IF('Социально-коммуникативное разви'!X16="","",IF('Социально-коммуникативное разви'!X16&gt;1.5,"сформирован",IF('Социально-коммуникативное разви'!X16&lt;0.5,"не сформирован", "в стадии формирования")))</f>
        <v/>
      </c>
      <c r="CJ15" s="82" t="str">
        <f>IF('Социально-коммуникативное разви'!Y16="","",IF('Социально-коммуникативное разви'!Y16&gt;1.5,"сформирован",IF('Социально-коммуникативное разви'!Y16&lt;0.5,"не сформирован", "в стадии формирования")))</f>
        <v/>
      </c>
      <c r="CK15" s="82" t="str">
        <f>IF('Социально-коммуникативное разви'!Z16="","",IF('Социально-коммуникативное разви'!Z16&gt;1.5,"сформирован",IF('Социально-коммуникативное разви'!Z16&lt;0.5,"не сформирован", "в стадии формирования")))</f>
        <v/>
      </c>
      <c r="CL15" s="82" t="str">
        <f>IF('Физическое развитие'!K15="","",IF('Физическое развитие'!K15&gt;1.5,"сформирован",IF('Физическое развитие'!K15&lt;0.5,"не сформирован", "в стадии формирования")))</f>
        <v/>
      </c>
      <c r="CM15" s="214" t="str">
        <f>IF('Социально-коммуникативное разви'!M16="","",IF('Социально-коммуникативное разви'!N16="","",IF('Социально-коммуникативное разви'!AI16="","",IF('Социально-коммуникативное разви'!AN16="","",IF('Социально-коммуникативное разви'!AO16="","",IF('Социально-коммуникативное разви'!AP16="","",IF('Социально-коммуникативное разви'!AQ16="","",IF('Социально-коммуникативное разви'!AR16="","",IF('Социально-коммуникативное разви'!AS16="","",IF('Социально-коммуникативное разви'!AT16="","",IF('Социально-коммуникативное разви'!AV16="","",IF('Социально-коммуникативное разви'!AW16="","",IF('Социально-коммуникативное разви'!AX16="","",IF('Социально-коммуникативное разви'!AY16="","",IF('Физическое развитие'!K15="","",('Социально-коммуникативное разви'!M16+'Социально-коммуникативное разви'!N16+'Социально-коммуникативное разви'!AI16+'Социально-коммуникативное разви'!AN16+'Социально-коммуникативное разви'!AO16+'Социально-коммуникативное разви'!AP16+'Социально-коммуникативное разви'!AQ16+'Социально-коммуникативное разви'!AR16+'Социально-коммуникативное разви'!AS16+'Социально-коммуникативное разви'!AT16+'Социально-коммуникативное разви'!AV16+'Социально-коммуникативное разви'!AW16+'Социально-коммуникативное разви'!AX16+'Социально-коммуникативное разви'!AY16+'Физическое развитие'!K15)/15)))))))))))))))</f>
        <v/>
      </c>
      <c r="CN15" s="82" t="str">
        <f t="shared" si="5"/>
        <v/>
      </c>
      <c r="CO15" s="82" t="str">
        <f>IF('Социально-коммуникативное разви'!D16="","",IF('Социально-коммуникативное разви'!D16&gt;1.5,"сформирован",IF('Социально-коммуникативное разви'!D16&lt;0.5,"не сформирован", "в стадии формирования")))</f>
        <v/>
      </c>
      <c r="CP15" s="82"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CQ15" s="82"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CR15" s="82"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CS15" s="82" t="str">
        <f>IF('Социально-коммуникативное разви'!R16="","",IF('Социально-коммуникативное разви'!R16&gt;1.5,"сформирован",IF('Социально-коммуникативное разви'!R16&lt;0.5,"не сформирован", "в стадии формирования")))</f>
        <v/>
      </c>
      <c r="CT15" s="82"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CU15" s="82"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CV15" s="82" t="str">
        <f>IF('Социально-коммуникативное разви'!Y16="","",IF('Социально-коммуникативное разви'!Y16&gt;1.5,"сформирован",IF('Социально-коммуникативное разви'!Y16&lt;0.5,"не сформирован", "в стадии формирования")))</f>
        <v/>
      </c>
      <c r="CW15" s="82" t="str">
        <f>IF('Социально-коммуникативное разви'!Z16="","",IF('Социально-коммуникативное разви'!Z16&gt;1.5,"сформирован",IF('Социально-коммуникативное разви'!Z16&lt;0.5,"не сформирован", "в стадии формирования")))</f>
        <v/>
      </c>
      <c r="CX15" s="82" t="str">
        <f>IF('Социально-коммуникативное разви'!AU16="","",IF('Социально-коммуникативное разви'!AU16&gt;1.5,"сформирован",IF('Социально-коммуникативное разви'!AU16&lt;0.5,"не сформирован", "в стадии формирования")))</f>
        <v/>
      </c>
      <c r="CY15" s="82" t="str">
        <f>IF('Социально-коммуникативное разви'!AZ16="","",IF('Социально-коммуникативное разви'!AZ16&gt;1.5,"сформирован",IF('Социально-коммуникативное разви'!AZ16&lt;0.5,"не сформирован", "в стадии формирования")))</f>
        <v/>
      </c>
      <c r="CZ15" s="82" t="str">
        <f>IF('Социально-коммуникативное разви'!BA16="","",IF('Социально-коммуникативное разви'!BA16&gt;1.5,"сформирован",IF('Социально-коммуникативное разви'!BA16&lt;0.5,"не сформирован", "в стадии формирования")))</f>
        <v/>
      </c>
      <c r="DA15" s="82" t="str">
        <f>IF('Социально-коммуникативное разви'!BB16="","",IF('Социально-коммуникативное разви'!BB16&gt;1.5,"сформирован",IF('Социально-коммуникативное разви'!BB16&lt;0.5,"не сформирован", "в стадии формирования")))</f>
        <v/>
      </c>
      <c r="DB15" s="82" t="str">
        <f>IF('Познавательное развитие'!G16="","",IF('Познавательное развитие'!G16&gt;1.5,"сформирован",IF('Познавательное развитие'!G16&lt;0.5,"не сформирован", "в стадии формирования")))</f>
        <v/>
      </c>
      <c r="DC15" s="82" t="str">
        <f>IF('Познавательное развитие'!H16="","",IF('Познавательное развитие'!H16&gt;1.5,"сформирован",IF('Познавательное развитие'!H16&lt;0.5,"не сформирован", "в стадии формирования")))</f>
        <v/>
      </c>
      <c r="DD15" s="82" t="str">
        <f>IF('Познавательное развитие'!T16="","",IF('Познавательное развитие'!T16&gt;1.5,"сформирован",IF('Познавательное развитие'!T16&lt;0.5,"не сформирован", "в стадии формирования")))</f>
        <v/>
      </c>
      <c r="DE15" s="82" t="str">
        <f>IF('Познавательное развитие'!U16="","",IF('Познавательное развитие'!U16&gt;1.5,"сформирован",IF('Познавательное развитие'!U16&lt;0.5,"не сформирован", "в стадии формирования")))</f>
        <v/>
      </c>
      <c r="DF15" s="82" t="str">
        <f>IF('Познавательное развитие'!W16="","",IF('Познавательное развитие'!W16&gt;1.5,"сформирован",IF('Познавательное развитие'!W16&lt;0.5,"не сформирован", "в стадии формирования")))</f>
        <v/>
      </c>
      <c r="DG15" s="82" t="str">
        <f>IF('Познавательное развитие'!X16="","",IF('Познавательное развитие'!X16&gt;1.5,"сформирован",IF('Познавательное развитие'!X16&lt;0.5,"не сформирован", "в стадии формирования")))</f>
        <v/>
      </c>
      <c r="DH15" s="82" t="str">
        <f>IF('Познавательное развитие'!AB16="","",IF('Познавательное развитие'!AB16&gt;1.5,"сформирован",IF('Познавательное развитие'!AB16&lt;0.5,"не сформирован", "в стадии формирования")))</f>
        <v/>
      </c>
      <c r="DI15" s="82" t="str">
        <f>IF('Познавательное развитие'!AC16="","",IF('Познавательное развитие'!AC16&gt;1.5,"сформирован",IF('Познавательное развитие'!AC16&lt;0.5,"не сформирован", "в стадии формирования")))</f>
        <v/>
      </c>
      <c r="DJ15" s="82" t="str">
        <f>IF('Познавательное развитие'!AD16="","",IF('Познавательное развитие'!AD16&gt;1.5,"сформирован",IF('Познавательное развитие'!AD16&lt;0.5,"не сформирован", "в стадии формирования")))</f>
        <v/>
      </c>
      <c r="DK15" s="82" t="str">
        <f>IF('Познавательное развитие'!AE16="","",IF('Познавательное развитие'!AE16&gt;1.5,"сформирован",IF('Познавательное развитие'!AE16&lt;0.5,"не сформирован", "в стадии формирования")))</f>
        <v/>
      </c>
      <c r="DL15" s="82" t="str">
        <f>IF('Познавательное развитие'!AF16="","",IF('Познавательное развитие'!AF16&gt;1.5,"сформирован",IF('Познавательное развитие'!AF16&lt;0.5,"не сформирован", "в стадии формирования")))</f>
        <v/>
      </c>
      <c r="DM15" s="82" t="str">
        <f>IF('Познавательное развитие'!AG16="","",IF('Познавательное развитие'!AG16&gt;1.5,"сформирован",IF('Познавательное развитие'!AG16&lt;0.5,"не сформирован", "в стадии формирования")))</f>
        <v/>
      </c>
      <c r="DN15" s="82" t="str">
        <f>IF('Познавательное развитие'!AI16="","",IF('Познавательное развитие'!AI16&gt;1.5,"сформирован",IF('Познавательное развитие'!AI16&lt;0.5,"не сформирован", "в стадии формирования")))</f>
        <v/>
      </c>
      <c r="DO15" s="82" t="str">
        <f>IF('Познавательное развитие'!AJ16="","",IF('Познавательное развитие'!AJ16&gt;1.5,"сформирован",IF('Познавательное развитие'!AJ16&lt;0.5,"не сформирован", "в стадии формирования")))</f>
        <v/>
      </c>
      <c r="DP15" s="82" t="str">
        <f>IF('Познавательное развитие'!AK16="","",IF('Познавательное развитие'!AK16&gt;1.5,"сформирован",IF('Познавательное развитие'!AK16&lt;0.5,"не сформирован", "в стадии формирования")))</f>
        <v/>
      </c>
      <c r="DQ15" s="82" t="str">
        <f>IF('Познавательное развитие'!AL16="","",IF('Познавательное развитие'!AL16&gt;1.5,"сформирован",IF('Познавательное развитие'!AL16&lt;0.5,"не сформирован", "в стадии формирования")))</f>
        <v/>
      </c>
      <c r="DR15" s="82" t="str">
        <f>IF('Речевое развитие'!Q15="","",IF('Речевое развитие'!Q15&gt;1.5,"сформирован",IF('Речевое развитие'!Q15&lt;0.5,"не сформирован", "в стадии формирования")))</f>
        <v/>
      </c>
      <c r="DS15" s="82" t="str">
        <f>IF('Речевое развитие'!R15="","",IF('Речевое развитие'!R15&gt;1.5,"сформирован",IF('Речевое развитие'!R15&lt;0.5,"не сформирован", "в стадии формирования")))</f>
        <v/>
      </c>
      <c r="DT15" s="82" t="str">
        <f>IF('Речевое развитие'!S15="","",IF('Речевое развитие'!S15&gt;1.5,"сформирован",IF('Речевое развитие'!S15&lt;0.5,"не сформирован", "в стадии формирования")))</f>
        <v/>
      </c>
      <c r="DU15" s="82" t="str">
        <f>IF('Речевое развитие'!T15="","",IF('Речевое развитие'!T15&gt;1.5,"сформирован",IF('Речевое развитие'!T15&lt;0.5,"не сформирован", "в стадии формирования")))</f>
        <v/>
      </c>
      <c r="DV15" s="82" t="str">
        <f>IF('Речевое развитие'!U15="","",IF('Речевое развитие'!U15&gt;1.5,"сформирован",IF('Речевое развитие'!U15&lt;0.5,"не сформирован", "в стадии формирования")))</f>
        <v/>
      </c>
      <c r="DW15" s="82" t="str">
        <f>IF('Художественно-эстетическое разв'!S16="","",IF('Художественно-эстетическое разв'!S16&gt;1.5,"сформирован",IF('Художественно-эстетическое разв'!S16&lt;0.5,"не сформирован", "в стадии формирования")))</f>
        <v/>
      </c>
      <c r="DX15" s="82" t="str">
        <f>IF('Художественно-эстетическое разв'!T16="","",IF('Художественно-эстетическое разв'!T16&gt;1.5,"сформирован",IF('Художественно-эстетическое разв'!T16&lt;0.5,"не сформирован", "в стадии формирования")))</f>
        <v/>
      </c>
      <c r="DY15" s="82" t="str">
        <f>IF('Физическое развитие'!T15="","",IF('Физическое развитие'!T15&gt;1.5,"сформирован",IF('Физическое развитие'!T15&lt;0.5,"не сформирован", "в стадии формирования")))</f>
        <v/>
      </c>
      <c r="DZ15" s="82" t="str">
        <f>IF('Физическое развитие'!U15="","",IF('Физическое развитие'!U15&gt;1.5,"сформирован",IF('Физическое развитие'!U15&lt;0.5,"не сформирован", "в стадии формирования")))</f>
        <v/>
      </c>
      <c r="EA15" s="82" t="str">
        <f>IF('Физическое развитие'!V15="","",IF('Физическое развитие'!V15&gt;1.5,"сформирован",IF('Физическое развитие'!V15&lt;0.5,"не сформирован", "в стадии формирования")))</f>
        <v/>
      </c>
      <c r="EB15" s="214" t="str">
        <f>IF('Социально-коммуникативное разви'!D16="","",IF('Социально-коммуникативное разви'!E16="","",IF('Социально-коммуникативное разви'!F16="","",IF('Социально-коммуникативное разви'!Q16="","",IF('Социально-коммуникативное разви'!R16="","",IF('Социально-коммуникативное разви'!S16="","",IF('Социально-коммуникативное разви'!T16="","",IF('Социально-коммуникативное разви'!Y16="","",IF('Социально-коммуникативное разви'!Z16="","",IF('Социально-коммуникативное разви'!AU16="","",IF('Социально-коммуникативное разви'!AZ16="","",IF('Социально-коммуникативное разви'!BA16="","",IF('Социально-коммуникативное разви'!BB16="","",IF('Познавательное развитие'!G16="","",IF('Познавательное развитие'!H16="","",IF('Познавательное развитие'!T16="","",IF('Познавательное развитие'!U16="","",IF('Познавательное развитие'!W16="","",IF('Познавательное развитие'!X16="","",IF('Познавательное развитие'!AB16="","",IF('Познавательное развитие'!AC16="","",IF('Познавательное развитие'!AD16="","",IF('Познавательное развитие'!AE16="","",IF('Познавательное развитие'!AF16="","",IF('Познавательное развитие'!AG16="","",IF('Познавательное развитие'!AI16="","",IF('Познавательное развитие'!AJ16="","",IF('Познавательное развитие'!AK16="","",IF('Познавательное развитие'!AL16="","",IF('Речевое развитие'!Q15="","",IF('Речевое развитие'!R15="","",IF('Речевое развитие'!S15="","",IF('Речевое развитие'!T15="","",IF('Речевое развитие'!U15="","",IF('Художественно-эстетическое разв'!S16="","",IF('Художественно-эстетическое разв'!T16="","",IF('Физическое развитие'!T15="","",IF('Физическое развитие'!U15="","",IF('Физическое развитие'!V15="","",('Социально-коммуникативное разви'!D16+'Социально-коммуникативное разви'!E16+'Социально-коммуникативное разви'!F16+'Социально-коммуникативное разви'!Q16+'Социально-коммуникативное разви'!R16+'Социально-коммуникативное разви'!S16+'Социально-коммуникативное разви'!T16+'Социально-коммуникативное разви'!Y16+'Социально-коммуникативное разви'!Z16+'Социально-коммуникативное разви'!AU16+'Социально-коммуникативное разви'!AZ16+'Социально-коммуникативное разви'!BA16+'Социально-коммуникативное разви'!BB16+'Познавательное развитие'!G16+'Познавательное развитие'!H16+'Познавательное развитие'!T16+'Познавательное развитие'!U16+'Познавательное развитие'!W16+'Познавательное развитие'!X16+'Познавательное развитие'!AB16+'Познавательное развитие'!AC16+'Познавательное развитие'!AD16+'Познавательное развитие'!AE16+'Познавательное развитие'!AF16+'Познавательное развитие'!AG16+'Познавательное развитие'!AI16+'Познавательное развитие'!AJ16+'Познавательное развитие'!AK16+'Познавательное развитие'!AL16+'Речевое развитие'!Q15+'Речевое развитие'!R15+'Речевое развитие'!S15+'Речевое развитие'!T15+'Речевое развитие'!U15+'Художественно-эстетическое разв'!S16+'Художественно-эстетическое разв'!T16+'Физическое развитие'!T15+'Физическое развитие'!U15+'Физическое развитие'!V15)/39)))))))))))))))))))))))))))))))))))))))</f>
        <v/>
      </c>
      <c r="EC15" s="82" t="str">
        <f t="shared" si="6"/>
        <v/>
      </c>
    </row>
    <row r="16" spans="1:133">
      <c r="A16" s="89">
        <f>список!A14</f>
        <v>13</v>
      </c>
      <c r="B16" s="82" t="str">
        <f>IF(список!B14="","",список!B14)</f>
        <v/>
      </c>
      <c r="C16" s="82">
        <f>IF(список!C14="","",список!C14)</f>
        <v>0</v>
      </c>
      <c r="D16" s="82" t="str">
        <f>IF('Социально-коммуникативное разви'!AA17="","",IF('Социально-коммуникативное разви'!AA17&gt;1.5,"сформирован",IF('Социально-коммуникативное разви'!AA17&lt;0.5,"не сформирован", "в стадии формирования")))</f>
        <v/>
      </c>
      <c r="E16" s="82" t="str">
        <f>IF('Социально-коммуникативное разви'!AB17="","",IF('Социально-коммуникативное разви'!AB17&gt;1.5,"сформирован",IF('Социально-коммуникативное разви'!AB17&lt;0.5,"не сформирован", "в стадии формирования")))</f>
        <v/>
      </c>
      <c r="F16" s="82" t="str">
        <f>IF('Социально-коммуникативное разви'!AC17="","",IF('Социально-коммуникативное разви'!AC17&gt;1.5,"сформирован",IF('Социально-коммуникативное разви'!AC17&lt;0.5,"не сформирован", "в стадии формирования")))</f>
        <v/>
      </c>
      <c r="G16" s="82" t="str">
        <f>IF('Социально-коммуникативное разви'!AD17="","",IF('Социально-коммуникативное разви'!AD17&gt;1.5,"сформирован",IF('Социально-коммуникативное разви'!AD17&lt;0.5,"не сформирован", "в стадии формирования")))</f>
        <v/>
      </c>
      <c r="H16" s="82" t="str">
        <f>IF('Социально-коммуникативное разви'!AE17="","",IF('Социально-коммуникативное разви'!AE17&gt;1.5,"сформирован",IF('Социально-коммуникативное разви'!AE17&lt;0.5,"не сформирован", "в стадии формирования")))</f>
        <v/>
      </c>
      <c r="I16" s="82" t="str">
        <f>IF('Социально-коммуникативное разви'!AF17="","",IF('Социально-коммуникативное разви'!AF17&gt;1.5,"сформирован",IF('Социально-коммуникативное разви'!AF17&lt;0.5,"не сформирован", "в стадии формирования")))</f>
        <v/>
      </c>
      <c r="J16" s="82" t="str">
        <f>IF('Познавательное развитие'!D17="","",IF('Познавательное развитие'!D17&gt;1.5,"сформирован",IF('Познавательное развитие'!D17&lt;0.5,"не сформирован", "в стадии формирования")))</f>
        <v/>
      </c>
      <c r="K16" s="82" t="str">
        <f>IF('Познавательное развитие'!E17="","",IF('Познавательное развитие'!E17&gt;1.5,"сформирован",IF('Познавательное развитие'!E17&lt;0.5,"не сформирован", "в стадии формирования")))</f>
        <v/>
      </c>
      <c r="L16" s="82" t="str">
        <f>IF('Познавательное развитие'!F17="","",IF('Познавательное развитие'!F17&gt;1.5,"сформирован",IF('Познавательное развитие'!F17&lt;0.5,"не сформирован", "в стадии формирования")))</f>
        <v/>
      </c>
      <c r="M16" s="82" t="str">
        <f>IF('Познавательное развитие'!G17="","",IF('Познавательное развитие'!G17&gt;1.5,"сформирован",IF('Познавательное развитие'!G17&lt;0.5,"не сформирован", "в стадии формирования")))</f>
        <v/>
      </c>
      <c r="N16" s="82" t="str">
        <f>IF('Познавательное развитие'!H17="","",IF('Познавательное развитие'!H17&gt;1.5,"сформирован",IF('Познавательное развитие'!H17&lt;0.5,"не сформирован", "в стадии формирования")))</f>
        <v/>
      </c>
      <c r="O16" s="82" t="str">
        <f>IF('Познавательное развитие'!I17="","",IF('Познавательное развитие'!I17&gt;1.5,"сформирован",IF('Познавательное развитие'!I17&lt;0.5,"не сформирован", "в стадии формирования")))</f>
        <v/>
      </c>
      <c r="P16" s="82" t="str">
        <f>IF('Познавательное развитие'!J17="","",IF('Познавательное развитие'!J17&gt;1.5,"сформирован",IF('Познавательное развитие'!J17&lt;0.5,"не сформирован", "в стадии формирования")))</f>
        <v/>
      </c>
      <c r="Q16" s="82" t="str">
        <f>IF('Познавательное развитие'!K17="","",IF('Познавательное развитие'!K17&gt;1.5,"сформирован",IF('Познавательное развитие'!K17&lt;0.5,"не сформирован", "в стадии формирования")))</f>
        <v/>
      </c>
      <c r="R16" s="82"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S16" s="82" t="str">
        <f>IF('Художественно-эстетическое разв'!E17="","",IF('Художественно-эстетическое разв'!E17&gt;1.5,"сформирован",IF('Художественно-эстетическое разв'!E17&lt;0.5,"не сформирован", "в стадии формирования")))</f>
        <v/>
      </c>
      <c r="T16" s="82" t="str">
        <f>IF('Художественно-эстетическое разв'!F17="","",IF('Художественно-эстетическое разв'!F17&gt;1.5,"сформирован",IF('Художественно-эстетическое разв'!F17&lt;0.5,"не сформирован", "в стадии формирования")))</f>
        <v/>
      </c>
      <c r="U16" s="82" t="str">
        <f>IF('Художественно-эстетическое разв'!G17="","",IF('Художественно-эстетическое разв'!G17&gt;1.5,"сформирован",IF('Художественно-эстетическое разв'!G17&lt;0.5,"не сформирован", "в стадии формирования")))</f>
        <v/>
      </c>
      <c r="V16" s="82" t="str">
        <f>IF('Художественно-эстетическое разв'!H17="","",IF('Художественно-эстетическое разв'!H17&gt;1.5,"сформирован",IF('Художественно-эстетическое разв'!H17&lt;0.5,"не сформирован", "в стадии формирования")))</f>
        <v/>
      </c>
      <c r="W16" s="82" t="str">
        <f>IF('Художественно-эстетическое разв'!I17="","",IF('Художественно-эстетическое разв'!I17&gt;1.5,"сформирован",IF('Художественно-эстетическое разв'!I17&lt;0.5,"не сформирован", "в стадии формирования")))</f>
        <v/>
      </c>
      <c r="X16" s="82" t="str">
        <f>IF('Художественно-эстетическое разв'!J17="","",IF('Художественно-эстетическое разв'!J17&gt;1.5,"сформирован",IF('Художественно-эстетическое разв'!J17&lt;0.5,"не сформирован", "в стадии формирования")))</f>
        <v/>
      </c>
      <c r="Y16" s="82" t="str">
        <f>IF('Физическое развитие'!W16="","",IF('Физическое развитие'!W16&gt;1.5,"сформирован",IF('Физическое развитие'!W16&lt;0.5,"не сформирован", "в стадии формирования")))</f>
        <v/>
      </c>
      <c r="Z16" s="214" t="str">
        <f>IF('Социально-коммуникативное разви'!AA17="","",IF('Социально-коммуникативное разви'!AF17="","",IF('Социально-коммуникативное разви'!AG17="","",IF('Социально-коммуникативное разви'!AH17="","",IF('Социально-коммуникативное разви'!AJ17="","",IF('Социально-коммуникативное разви'!AK17="","",IF('Познавательное развитие'!D17="","",IF('Познавательное развитие'!I17="","",IF('Познавательное развитие'!M17="","",IF('Познавательное развитие'!N17="","",IF('Познавательное развитие'!O17="","",IF('Познавательное развитие'!P17="","",IF('Познавательное развитие'!Q17="","",IF('Познавательное развитие'!Y17="","",IF('Художественно-эстетическое разв'!D17="","",IF('Художественно-эстетическое разв'!G17="","",IF('Художественно-эстетическое разв'!H17="","",IF('Художественно-эстетическое разв'!I17="","",IF('Физическое развитие'!W16="","",IF('Художественно-эстетическое разв'!L17="","",IF('Художественно-эстетическое разв'!M17="","",IF('Художественно-эстетическое разв'!U17="","",('Социально-коммуникативное разви'!AA17+'Социально-коммуникативное разви'!AF17+'Социально-коммуникативное разви'!AG17+'Социально-коммуникативное разви'!AH17+'Социально-коммуникативное разви'!AJ17+'Социально-коммуникативное разви'!AK17+'Познавательное развитие'!D17+'Познавательное развитие'!I17+'Познавательное развитие'!M17+'Познавательное развитие'!N17+'Познавательное развитие'!O17+'Познавательное развитие'!P17+'Познавательное развитие'!Q17+'Познавательное развитие'!Y17+'Художественно-эстетическое разв'!D17+'Художественно-эстетическое разв'!G17+'Художественно-эстетическое разв'!H17+'Художественно-эстетическое разв'!I17+'Художественно-эстетическое разв'!L17+'Художественно-эстетическое разв'!M17+'Художественно-эстетическое разв'!U17+'Физическое развитие'!W16)/22))))))))))))))))))))))</f>
        <v/>
      </c>
      <c r="AA16" s="82" t="str">
        <f t="shared" si="0"/>
        <v/>
      </c>
      <c r="AB16" s="82"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AC16" s="82"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AD16" s="82"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AE16" s="82"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AF16" s="82"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AG16" s="82"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AH16" s="82"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AI16" s="82" t="str">
        <f>IF('Познавательное развитие'!V17="","",IF('Познавательное развитие'!V17&gt;1.5,"сформирован",IF('Познавательное развитие'!V17&lt;0.5,"не сформирован", "в стадии формирования")))</f>
        <v/>
      </c>
      <c r="AJ16" s="82" t="str">
        <f>IF('Художественно-эстетическое разв'!Z17="","",IF('Художественно-эстетическое разв'!Z17&gt;1.5,"сформирован",IF('Художественно-эстетическое разв'!Z17&lt;0.5,"не сформирован", "в стадии формирования")))</f>
        <v/>
      </c>
      <c r="AK16" s="82" t="str">
        <f>IF('Художественно-эстетическое разв'!AA17="","",IF('Художественно-эстетическое разв'!AA17&gt;1.5,"сформирован",IF('Художественно-эстетическое разв'!AA17&lt;0.5,"не сформирован", "в стадии формирования")))</f>
        <v/>
      </c>
      <c r="AL16" s="214" t="str">
        <f>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разви'!X17="","",IF('Познавательное развитие'!V17="","",IF('Художественно-эстетическое разв'!Z17="","",IF('Художественно-эстетическое разв'!AE17="","",('Социально-коммуникативное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разви'!X17+'Познавательное развитие'!V17+'Художественно-эстетическое разв'!Z17+'Художественно-эстетическое разв'!AE17)/10))))))))))</f>
        <v/>
      </c>
      <c r="AM16" s="82" t="str">
        <f t="shared" si="1"/>
        <v/>
      </c>
      <c r="AN16" s="82"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AO16" s="82" t="str">
        <f>IF('Социально-коммуникативное разви'!V17="","",IF('Социально-коммуникативное разви'!V17&gt;1.5,"сформирован",IF('Социально-коммуникативное разви'!V17&lt;0.5,"не сформирован", "в стадии формирования")))</f>
        <v/>
      </c>
      <c r="AP16" s="82" t="str">
        <f>IF('Социально-коммуникативное разви'!W17="","",IF('Социально-коммуникативное разви'!W17&gt;1.5,"сформирован",IF('Социально-коммуникативное разви'!W17&lt;0.5,"не сформирован", "в стадии формирования")))</f>
        <v/>
      </c>
      <c r="AQ16" s="82" t="str">
        <f>IF('Художественно-эстетическое разв'!Y17="","",IF('Художественно-эстетическое разв'!Y17&gt;1.5,"сформирован",IF('Художественно-эстетическое разв'!Y17&lt;0.5,"не сформирован", "в стадии формирования")))</f>
        <v/>
      </c>
      <c r="AR16" s="82" t="str">
        <f>IF('Художественно-эстетическое разв'!Z17="","",IF('Художественно-эстетическое разв'!Z17&gt;1.5,"сформирован",IF('Художественно-эстетическое разв'!Z17&lt;0.5,"не сформирован", "в стадии формирования")))</f>
        <v/>
      </c>
      <c r="AS16" s="214" t="str">
        <f>IF('Социально-коммуникативное разви'!U17="","",IF('Социально-коммуникативное разви'!V17="","",IF('Социально-коммуникативное разви'!W17="","",IF('Художественно-эстетическое разв'!AC17="","",IF('Художественно-эстетическое разв'!AD17="","",('Социально-коммуникативное разви'!U17+'Социально-коммуникативное разви'!V17+'Социально-коммуникативное разви'!W17+'Художественно-эстетическое разв'!AC17+'Художественно-эстетическое разв'!AD17)/5)))))</f>
        <v/>
      </c>
      <c r="AT16" s="82" t="str">
        <f t="shared" si="2"/>
        <v/>
      </c>
      <c r="AU16" s="82" t="str">
        <f>IF('Речевое развитие'!D16="","",IF('Речевое развитие'!D16&gt;1.5,"сформирован",IF('Речевое развитие'!D16&lt;0.5,"не сформирован", "в стадии формирования")))</f>
        <v/>
      </c>
      <c r="AV16" s="82" t="str">
        <f>IF('Речевое развитие'!E16="","",IF('Речевое развитие'!E16&gt;1.5,"сформирован",IF('Речевое развитие'!E16&lt;0.5,"не сформирован", "в стадии формирования")))</f>
        <v/>
      </c>
      <c r="AW16" s="82" t="str">
        <f>IF('Речевое развитие'!F16="","",IF('Речевое развитие'!F16&gt;1.5,"сформирован",IF('Речевое развитие'!F16&lt;0.5,"не сформирован", "в стадии формирования")))</f>
        <v/>
      </c>
      <c r="AX16" s="82" t="str">
        <f>IF('Речевое развитие'!G16="","",IF('Речевое развитие'!G16&gt;1.5,"сформирован",IF('Речевое развитие'!G16&lt;0.5,"не сформирован", "в стадии формирования")))</f>
        <v/>
      </c>
      <c r="AY16" s="82" t="str">
        <f>IF('Речевое развитие'!H16="","",IF('Речевое развитие'!H16&gt;1.5,"сформирован",IF('Речевое развитие'!H16&lt;0.5,"не сформирован", "в стадии формирования")))</f>
        <v/>
      </c>
      <c r="AZ16" s="82" t="str">
        <f>IF('Речевое развитие'!I16="","",IF('Речевое развитие'!I16&gt;1.5,"сформирован",IF('Речевое развитие'!I16&lt;0.5,"не сформирован", "в стадии формирования")))</f>
        <v/>
      </c>
      <c r="BA16" s="82" t="str">
        <f>IF('Речевое развитие'!J16="","",IF('Речевое развитие'!J16&gt;1.5,"сформирован",IF('Речевое развитие'!J16&lt;0.5,"не сформирован", "в стадии формирования")))</f>
        <v/>
      </c>
      <c r="BB16" s="82" t="str">
        <f>IF('Речевое развитие'!K16="","",IF('Речевое развитие'!K16&gt;1.5,"сформирован",IF('Речевое развитие'!K16&lt;0.5,"не сформирован", "в стадии формирования")))</f>
        <v/>
      </c>
      <c r="BC16" s="82" t="str">
        <f>IF('Речевое развитие'!L16="","",IF('Речевое развитие'!L16&gt;1.5,"сформирован",IF('Речевое развитие'!L16&lt;0.5,"не сформирован", "в стадии формирования")))</f>
        <v/>
      </c>
      <c r="BD16" s="82" t="str">
        <f>IF('Речевое развитие'!M16="","",IF('Речевое развитие'!M16&gt;1.5,"сформирован",IF('Речевое развитие'!M16&lt;0.5,"не сформирован", "в стадии формирования")))</f>
        <v/>
      </c>
      <c r="BE16" s="82" t="str">
        <f>IF('Речевое развитие'!N16="","",IF('Речевое развитие'!N16&gt;1.5,"сформирован",IF('Речевое развитие'!N16&lt;0.5,"не сформирован", "в стадии формирования")))</f>
        <v/>
      </c>
      <c r="BF16" s="214" t="str">
        <f>IF('Речевое развитие'!D16="","",IF('Речевое развитие'!E16="","",IF('Речевое развитие'!F16="","",IF('Речевое развитие'!G16="","",IF('Речевое развитие'!H16="","",IF('Речевое развитие'!I16="","",IF('Речевое развитие'!J16="","",IF('Речевое развитие'!K16="","",IF('Речевое развитие'!L16="","",IF('Речевое развитие'!M16="","",IF('Речевое развитие'!N16="","",('Речевое развитие'!D16+'Речевое развитие'!E16+'Речевое развитие'!F16+'Речевое развитие'!G16+'Речевое развитие'!H16+'Речевое развитие'!I16+'Речевое развитие'!J16+'Речевое развитие'!K16+'Речевое развитие'!L16+'Речевое развитие'!M16+'Речевое развитие'!N16)/11)))))))))))</f>
        <v/>
      </c>
      <c r="BG16" s="82" t="str">
        <f t="shared" si="3"/>
        <v/>
      </c>
      <c r="BH16" s="82" t="str">
        <f>IF('Художественно-эстетическое разв'!Y17="","",IF('Художественно-эстетическое разв'!Y17&gt;1.5,"сформирован",IF('Художественно-эстетическое разв'!Y17&lt;0.5,"не сформирован", "в стадии формирования")))</f>
        <v/>
      </c>
      <c r="BI16" s="82" t="str">
        <f>IF('Физическое развитие'!D16="","",IF('Физическое развитие'!D16&gt;1.5,"сформирован",IF('Физическое развитие'!D16&lt;0.5,"не сформирован", "в стадии формирования")))</f>
        <v/>
      </c>
      <c r="BJ16" s="82" t="str">
        <f>IF('Физическое развитие'!E16="","",IF('Физическое развитие'!E16&gt;1.5,"сформирован",IF('Физическое развитие'!E16&lt;0.5,"не сформирован", "в стадии формирования")))</f>
        <v/>
      </c>
      <c r="BK16" s="82" t="str">
        <f>IF('Физическое развитие'!F16="","",IF('Физическое развитие'!F16&gt;1.5,"сформирован",IF('Физическое развитие'!F16&lt;0.5,"не сформирован", "в стадии формирования")))</f>
        <v/>
      </c>
      <c r="BL16" s="82" t="str">
        <f>IF('Физическое развитие'!G16="","",IF('Физическое развитие'!G16&gt;1.5,"сформирован",IF('Физическое развитие'!G16&lt;0.5,"не сформирован", "в стадии формирования")))</f>
        <v/>
      </c>
      <c r="BM16" s="82" t="str">
        <f>IF('Физическое развитие'!H16="","",IF('Физическое развитие'!H16&gt;1.5,"сформирован",IF('Физическое развитие'!H16&lt;0.5,"не сформирован", "в стадии формирования")))</f>
        <v/>
      </c>
      <c r="BN16" s="82" t="str">
        <f>IF('Физическое развитие'!I16="","",IF('Физическое развитие'!I16&gt;1.5,"сформирован",IF('Физическое развитие'!I16&lt;0.5,"не сформирован", "в стадии формирования")))</f>
        <v/>
      </c>
      <c r="BO16" s="82" t="str">
        <f>IF('Физическое развитие'!J16="","",IF('Физическое развитие'!J16&gt;1.5,"сформирован",IF('Физическое развитие'!J16&lt;0.5,"не сформирован", "в стадии формирования")))</f>
        <v/>
      </c>
      <c r="BP16" s="82" t="str">
        <f>IF('Физическое развитие'!K16="","",IF('Физическое развитие'!K16&gt;1.5,"сформирован",IF('Физическое развитие'!K16&lt;0.5,"не сформирован", "в стадии формирования")))</f>
        <v/>
      </c>
      <c r="BQ16" s="82" t="str">
        <f>IF('Физическое развитие'!L16="","",IF('Физическое развитие'!L16&gt;1.5,"сформирован",IF('Физическое развитие'!L16&lt;0.5,"не сформирован", "в стадии формирования")))</f>
        <v/>
      </c>
      <c r="BR16" s="82" t="str">
        <f>IF('Физическое развитие'!M16="","",IF('Физическое развитие'!M16&gt;1.5,"сформирован",IF('Физическое развитие'!M16&lt;0.5,"не сформирован", "в стадии формирования")))</f>
        <v/>
      </c>
      <c r="BS16" s="82" t="str">
        <f>IF('Физическое развитие'!N16="","",IF('Физическое развитие'!N16&gt;1.5,"сформирован",IF('Физическое развитие'!N16&lt;0.5,"не сформирован", "в стадии формирования")))</f>
        <v/>
      </c>
      <c r="BT16" s="82" t="str">
        <f>IF('Физическое развитие'!O16="","",IF('Физическое развитие'!O16&gt;1.5,"сформирован",IF('Физическое развитие'!O16&lt;0.5,"не сформирован", "в стадии формирования")))</f>
        <v/>
      </c>
      <c r="BU16" s="82" t="str">
        <f>IF('Физическое развитие'!P16="","",IF('Физическое развитие'!P16&gt;1.5,"сформирован",IF('Физическое развитие'!P16&lt;0.5,"не сформирован", "в стадии формирования")))</f>
        <v/>
      </c>
      <c r="BV16" s="214" t="str">
        <f>IF('Художественно-эстетическое разв'!Y17="","",IF('Физическое развитие'!D16="","",IF('Физическое развитие'!E16="","",IF('Физическое развитие'!F16="","",IF('Физическое развитие'!H16="","",IF('Физическое развитие'!I16="","",IF('Физическое развитие'!J16="","",IF('Физическое развитие'!L16="","",IF('Физическое развитие'!M16="","",IF('Физическое развитие'!G16="","",IF('Физическое развитие'!N16="","",IF('Физическое развитие'!O16="","",IF('Физическое развитие'!P16="","",IF('Физическое развитие'!Q16="","",('Художественно-эстетическое разв'!Y17+'Физическое развитие'!D16+'Физическое развитие'!E16+'Физическое развитие'!F16+'Физическое развитие'!H16+'Физическое развитие'!I16+'Физическое развитие'!J16+'Физическое развитие'!L16+'Физическое развитие'!M16+'Физическое развитие'!G16+'Физическое развитие'!N16+'Физическое развитие'!O16+'Физическое развитие'!P16+'Физическое развитие'!Q16)/14))))))))))))))</f>
        <v/>
      </c>
      <c r="BW16" s="82" t="str">
        <f t="shared" si="4"/>
        <v/>
      </c>
      <c r="BX16" s="82"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BY16" s="82" t="str">
        <f>IF('Социально-коммуникативное разви'!N17="","",IF('Социально-коммуникативное разви'!N17&gt;1.5,"сформирован",IF('Социально-коммуникативное разви'!N17&lt;0.5,"не сформирован", "в стадии формирования")))</f>
        <v/>
      </c>
      <c r="BZ16" s="82" t="str">
        <f>IF('Социально-коммуникативное разви'!O17="","",IF('Социально-коммуникативное разви'!O17&gt;1.5,"сформирован",IF('Социально-коммуникативное разви'!O17&lt;0.5,"не сформирован", "в стадии формирования")))</f>
        <v/>
      </c>
      <c r="CA16" s="82" t="str">
        <f>IF('Социально-коммуникативное разви'!P17="","",IF('Социально-коммуникативное разви'!P17&gt;1.5,"сформирован",IF('Социально-коммуникативное разви'!P17&lt;0.5,"не сформирован", "в стадии формирования")))</f>
        <v/>
      </c>
      <c r="CB16" s="82"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CC16" s="82" t="str">
        <f>IF('Социально-коммуникативное разви'!R17="","",IF('Социально-коммуникативное разви'!R17&gt;1.5,"сформирован",IF('Социально-коммуникативное разви'!R17&lt;0.5,"не сформирован", "в стадии формирования")))</f>
        <v/>
      </c>
      <c r="CD16" s="82"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CE16" s="82"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CF16" s="82"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CG16" s="82" t="str">
        <f>IF('Социально-коммуникативное разви'!V17="","",IF('Социально-коммуникативное разви'!V17&gt;1.5,"сформирован",IF('Социально-коммуникативное разви'!V17&lt;0.5,"не сформирован", "в стадии формирования")))</f>
        <v/>
      </c>
      <c r="CH16" s="82" t="str">
        <f>IF('Социально-коммуникативное разви'!W17="","",IF('Социально-коммуникативное разви'!W17&gt;1.5,"сформирован",IF('Социально-коммуникативное разви'!W17&lt;0.5,"не сформирован", "в стадии формирования")))</f>
        <v/>
      </c>
      <c r="CI16" s="82" t="str">
        <f>IF('Социально-коммуникативное разви'!X17="","",IF('Социально-коммуникативное разви'!X17&gt;1.5,"сформирован",IF('Социально-коммуникативное разви'!X17&lt;0.5,"не сформирован", "в стадии формирования")))</f>
        <v/>
      </c>
      <c r="CJ16" s="82" t="str">
        <f>IF('Социально-коммуникативное разви'!Y17="","",IF('Социально-коммуникативное разви'!Y17&gt;1.5,"сформирован",IF('Социально-коммуникативное разви'!Y17&lt;0.5,"не сформирован", "в стадии формирования")))</f>
        <v/>
      </c>
      <c r="CK16" s="82" t="str">
        <f>IF('Социально-коммуникативное разви'!Z17="","",IF('Социально-коммуникативное разви'!Z17&gt;1.5,"сформирован",IF('Социально-коммуникативное разви'!Z17&lt;0.5,"не сформирован", "в стадии формирования")))</f>
        <v/>
      </c>
      <c r="CL16" s="82" t="str">
        <f>IF('Физическое развитие'!K16="","",IF('Физическое развитие'!K16&gt;1.5,"сформирован",IF('Физическое развитие'!K16&lt;0.5,"не сформирован", "в стадии формирования")))</f>
        <v/>
      </c>
      <c r="CM16" s="214" t="str">
        <f>IF('Социально-коммуникативное разви'!M17="","",IF('Социально-коммуникативное разви'!N17="","",IF('Социально-коммуникативное разви'!AI17="","",IF('Социально-коммуникативное разви'!AN17="","",IF('Социально-коммуникативное разви'!AO17="","",IF('Социально-коммуникативное разви'!AP17="","",IF('Социально-коммуникативное разви'!AQ17="","",IF('Социально-коммуникативное разви'!AR17="","",IF('Социально-коммуникативное разви'!AS17="","",IF('Социально-коммуникативное разви'!AT17="","",IF('Социально-коммуникативное разви'!AV17="","",IF('Социально-коммуникативное разви'!AW17="","",IF('Социально-коммуникативное разви'!AX17="","",IF('Социально-коммуникативное разви'!AY17="","",IF('Физическое развитие'!K16="","",('Социально-коммуникативное разви'!M17+'Социально-коммуникативное разви'!N17+'Социально-коммуникативное разви'!AI17+'Социально-коммуникативное разви'!AN17+'Социально-коммуникативное разви'!AO17+'Социально-коммуникативное разви'!AP17+'Социально-коммуникативное разви'!AQ17+'Социально-коммуникативное разви'!AR17+'Социально-коммуникативное разви'!AS17+'Социально-коммуникативное разви'!AT17+'Социально-коммуникативное разви'!AV17+'Социально-коммуникативное разви'!AW17+'Социально-коммуникативное разви'!AX17+'Социально-коммуникативное разви'!AY17+'Физическое развитие'!K16)/15)))))))))))))))</f>
        <v/>
      </c>
      <c r="CN16" s="82" t="str">
        <f t="shared" si="5"/>
        <v/>
      </c>
      <c r="CO16" s="82" t="str">
        <f>IF('Социально-коммуникативное разви'!D17="","",IF('Социально-коммуникативное разви'!D17&gt;1.5,"сформирован",IF('Социально-коммуникативное разви'!D17&lt;0.5,"не сформирован", "в стадии формирования")))</f>
        <v/>
      </c>
      <c r="CP16" s="82"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CQ16" s="82"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CR16" s="82"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CS16" s="82" t="str">
        <f>IF('Социально-коммуникативное разви'!R17="","",IF('Социально-коммуникативное разви'!R17&gt;1.5,"сформирован",IF('Социально-коммуникативное разви'!R17&lt;0.5,"не сформирован", "в стадии формирования")))</f>
        <v/>
      </c>
      <c r="CT16" s="82"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CU16" s="82"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CV16" s="82" t="str">
        <f>IF('Социально-коммуникативное разви'!Y17="","",IF('Социально-коммуникативное разви'!Y17&gt;1.5,"сформирован",IF('Социально-коммуникативное разви'!Y17&lt;0.5,"не сформирован", "в стадии формирования")))</f>
        <v/>
      </c>
      <c r="CW16" s="82" t="str">
        <f>IF('Социально-коммуникативное разви'!Z17="","",IF('Социально-коммуникативное разви'!Z17&gt;1.5,"сформирован",IF('Социально-коммуникативное разви'!Z17&lt;0.5,"не сформирован", "в стадии формирования")))</f>
        <v/>
      </c>
      <c r="CX16" s="82" t="str">
        <f>IF('Социально-коммуникативное разви'!AU17="","",IF('Социально-коммуникативное разви'!AU17&gt;1.5,"сформирован",IF('Социально-коммуникативное разви'!AU17&lt;0.5,"не сформирован", "в стадии формирования")))</f>
        <v/>
      </c>
      <c r="CY16" s="82" t="str">
        <f>IF('Социально-коммуникативное разви'!AZ17="","",IF('Социально-коммуникативное разви'!AZ17&gt;1.5,"сформирован",IF('Социально-коммуникативное разви'!AZ17&lt;0.5,"не сформирован", "в стадии формирования")))</f>
        <v/>
      </c>
      <c r="CZ16" s="82" t="str">
        <f>IF('Социально-коммуникативное разви'!BA17="","",IF('Социально-коммуникативное разви'!BA17&gt;1.5,"сформирован",IF('Социально-коммуникативное разви'!BA17&lt;0.5,"не сформирован", "в стадии формирования")))</f>
        <v/>
      </c>
      <c r="DA16" s="82" t="str">
        <f>IF('Социально-коммуникативное разви'!BB17="","",IF('Социально-коммуникативное разви'!BB17&gt;1.5,"сформирован",IF('Социально-коммуникативное разви'!BB17&lt;0.5,"не сформирован", "в стадии формирования")))</f>
        <v/>
      </c>
      <c r="DB16" s="82" t="str">
        <f>IF('Познавательное развитие'!G17="","",IF('Познавательное развитие'!G17&gt;1.5,"сформирован",IF('Познавательное развитие'!G17&lt;0.5,"не сформирован", "в стадии формирования")))</f>
        <v/>
      </c>
      <c r="DC16" s="82" t="str">
        <f>IF('Познавательное развитие'!H17="","",IF('Познавательное развитие'!H17&gt;1.5,"сформирован",IF('Познавательное развитие'!H17&lt;0.5,"не сформирован", "в стадии формирования")))</f>
        <v/>
      </c>
      <c r="DD16" s="82" t="str">
        <f>IF('Познавательное развитие'!T17="","",IF('Познавательное развитие'!T17&gt;1.5,"сформирован",IF('Познавательное развитие'!T17&lt;0.5,"не сформирован", "в стадии формирования")))</f>
        <v/>
      </c>
      <c r="DE16" s="82" t="str">
        <f>IF('Познавательное развитие'!U17="","",IF('Познавательное развитие'!U17&gt;1.5,"сформирован",IF('Познавательное развитие'!U17&lt;0.5,"не сформирован", "в стадии формирования")))</f>
        <v/>
      </c>
      <c r="DF16" s="82" t="str">
        <f>IF('Познавательное развитие'!W17="","",IF('Познавательное развитие'!W17&gt;1.5,"сформирован",IF('Познавательное развитие'!W17&lt;0.5,"не сформирован", "в стадии формирования")))</f>
        <v/>
      </c>
      <c r="DG16" s="82" t="str">
        <f>IF('Познавательное развитие'!X17="","",IF('Познавательное развитие'!X17&gt;1.5,"сформирован",IF('Познавательное развитие'!X17&lt;0.5,"не сформирован", "в стадии формирования")))</f>
        <v/>
      </c>
      <c r="DH16" s="82" t="str">
        <f>IF('Познавательное развитие'!AB17="","",IF('Познавательное развитие'!AB17&gt;1.5,"сформирован",IF('Познавательное развитие'!AB17&lt;0.5,"не сформирован", "в стадии формирования")))</f>
        <v/>
      </c>
      <c r="DI16" s="82" t="str">
        <f>IF('Познавательное развитие'!AC17="","",IF('Познавательное развитие'!AC17&gt;1.5,"сформирован",IF('Познавательное развитие'!AC17&lt;0.5,"не сформирован", "в стадии формирования")))</f>
        <v/>
      </c>
      <c r="DJ16" s="82" t="str">
        <f>IF('Познавательное развитие'!AD17="","",IF('Познавательное развитие'!AD17&gt;1.5,"сформирован",IF('Познавательное развитие'!AD17&lt;0.5,"не сформирован", "в стадии формирования")))</f>
        <v/>
      </c>
      <c r="DK16" s="82" t="str">
        <f>IF('Познавательное развитие'!AE17="","",IF('Познавательное развитие'!AE17&gt;1.5,"сформирован",IF('Познавательное развитие'!AE17&lt;0.5,"не сформирован", "в стадии формирования")))</f>
        <v/>
      </c>
      <c r="DL16" s="82" t="str">
        <f>IF('Познавательное развитие'!AF17="","",IF('Познавательное развитие'!AF17&gt;1.5,"сформирован",IF('Познавательное развитие'!AF17&lt;0.5,"не сформирован", "в стадии формирования")))</f>
        <v/>
      </c>
      <c r="DM16" s="82" t="str">
        <f>IF('Познавательное развитие'!AG17="","",IF('Познавательное развитие'!AG17&gt;1.5,"сформирован",IF('Познавательное развитие'!AG17&lt;0.5,"не сформирован", "в стадии формирования")))</f>
        <v/>
      </c>
      <c r="DN16" s="82" t="str">
        <f>IF('Познавательное развитие'!AI17="","",IF('Познавательное развитие'!AI17&gt;1.5,"сформирован",IF('Познавательное развитие'!AI17&lt;0.5,"не сформирован", "в стадии формирования")))</f>
        <v/>
      </c>
      <c r="DO16" s="82" t="str">
        <f>IF('Познавательное развитие'!AJ17="","",IF('Познавательное развитие'!AJ17&gt;1.5,"сформирован",IF('Познавательное развитие'!AJ17&lt;0.5,"не сформирован", "в стадии формирования")))</f>
        <v/>
      </c>
      <c r="DP16" s="82" t="str">
        <f>IF('Познавательное развитие'!AK17="","",IF('Познавательное развитие'!AK17&gt;1.5,"сформирован",IF('Познавательное развитие'!AK17&lt;0.5,"не сформирован", "в стадии формирования")))</f>
        <v/>
      </c>
      <c r="DQ16" s="82" t="str">
        <f>IF('Познавательное развитие'!AL17="","",IF('Познавательное развитие'!AL17&gt;1.5,"сформирован",IF('Познавательное развитие'!AL17&lt;0.5,"не сформирован", "в стадии формирования")))</f>
        <v/>
      </c>
      <c r="DR16" s="82" t="str">
        <f>IF('Речевое развитие'!Q16="","",IF('Речевое развитие'!Q16&gt;1.5,"сформирован",IF('Речевое развитие'!Q16&lt;0.5,"не сформирован", "в стадии формирования")))</f>
        <v/>
      </c>
      <c r="DS16" s="82" t="str">
        <f>IF('Речевое развитие'!R16="","",IF('Речевое развитие'!R16&gt;1.5,"сформирован",IF('Речевое развитие'!R16&lt;0.5,"не сформирован", "в стадии формирования")))</f>
        <v/>
      </c>
      <c r="DT16" s="82" t="str">
        <f>IF('Речевое развитие'!S16="","",IF('Речевое развитие'!S16&gt;1.5,"сформирован",IF('Речевое развитие'!S16&lt;0.5,"не сформирован", "в стадии формирования")))</f>
        <v/>
      </c>
      <c r="DU16" s="82" t="str">
        <f>IF('Речевое развитие'!T16="","",IF('Речевое развитие'!T16&gt;1.5,"сформирован",IF('Речевое развитие'!T16&lt;0.5,"не сформирован", "в стадии формирования")))</f>
        <v/>
      </c>
      <c r="DV16" s="82" t="str">
        <f>IF('Речевое развитие'!U16="","",IF('Речевое развитие'!U16&gt;1.5,"сформирован",IF('Речевое развитие'!U16&lt;0.5,"не сформирован", "в стадии формирования")))</f>
        <v/>
      </c>
      <c r="DW16" s="82" t="str">
        <f>IF('Художественно-эстетическое разв'!S17="","",IF('Художественно-эстетическое разв'!S17&gt;1.5,"сформирован",IF('Художественно-эстетическое разв'!S17&lt;0.5,"не сформирован", "в стадии формирования")))</f>
        <v/>
      </c>
      <c r="DX16" s="82" t="e">
        <f>IF('Художественно-эстетическое разв'!#REF!="","",IF('Художественно-эстетическое разв'!#REF!&gt;1.5,"сформирован",IF('Художественно-эстетическое разв'!#REF!&lt;0.5,"не сформирован", "в стадии формирования")))</f>
        <v>#REF!</v>
      </c>
      <c r="DY16" s="82" t="str">
        <f>IF('Физическое развитие'!T16="","",IF('Физическое развитие'!T16&gt;1.5,"сформирован",IF('Физическое развитие'!T16&lt;0.5,"не сформирован", "в стадии формирования")))</f>
        <v/>
      </c>
      <c r="DZ16" s="82" t="str">
        <f>IF('Физическое развитие'!U16="","",IF('Физическое развитие'!U16&gt;1.5,"сформирован",IF('Физическое развитие'!U16&lt;0.5,"не сформирован", "в стадии формирования")))</f>
        <v/>
      </c>
      <c r="EA16" s="82" t="str">
        <f>IF('Физическое развитие'!V16="","",IF('Физическое развитие'!V16&gt;1.5,"сформирован",IF('Физическое развитие'!V16&lt;0.5,"не сформирован", "в стадии формирования")))</f>
        <v/>
      </c>
      <c r="EB16" s="214" t="str">
        <f>IF('Социально-коммуникативное разви'!D17="","",IF('Социально-коммуникативное разви'!E17="","",IF('Социально-коммуникативное разви'!F17="","",IF('Социально-коммуникативное разви'!Q17="","",IF('Социально-коммуникативное разви'!R17="","",IF('Социально-коммуникативное разви'!S17="","",IF('Социально-коммуникативное разви'!T17="","",IF('Социально-коммуникативное разви'!Y17="","",IF('Социально-коммуникативное разви'!Z17="","",IF('Социально-коммуникативное разви'!AU17="","",IF('Социально-коммуникативное разви'!AZ17="","",IF('Социально-коммуникативное разви'!BA17="","",IF('Социально-коммуникативное разви'!BB17="","",IF('Познавательное развитие'!G17="","",IF('Познавательное развитие'!H17="","",IF('Познавательное развитие'!T17="","",IF('Познавательное развитие'!U17="","",IF('Познавательное развитие'!W17="","",IF('Познавательное развитие'!X17="","",IF('Познавательное развитие'!AB17="","",IF('Познавательное развитие'!AC17="","",IF('Познавательное развитие'!AD17="","",IF('Познавательное развитие'!AE17="","",IF('Познавательное развитие'!AF17="","",IF('Познавательное развитие'!AG17="","",IF('Познавательное развитие'!AI17="","",IF('Познавательное развитие'!AJ17="","",IF('Познавательное развитие'!AK17="","",IF('Познавательное развитие'!AL17="","",IF('Речевое развитие'!Q16="","",IF('Речевое развитие'!R16="","",IF('Речевое развитие'!S16="","",IF('Речевое развитие'!T16="","",IF('Речевое развитие'!U16="","",IF('Художественно-эстетическое разв'!S17="","",IF('Художественно-эстетическое разв'!#REF!="","",IF('Физическое развитие'!T16="","",IF('Физическое развитие'!U16="","",IF('Физическое развитие'!V16="","",('Социально-коммуникативное разви'!D17+'Социально-коммуникативное разви'!E17+'Социально-коммуникативное разви'!F17+'Социально-коммуникативное разви'!Q17+'Социально-коммуникативное разви'!R17+'Социально-коммуникативное разви'!S17+'Социально-коммуникативное разви'!T17+'Социально-коммуникативное разви'!Y17+'Социально-коммуникативное разви'!Z17+'Социально-коммуникативное разви'!AU17+'Социально-коммуникативное разви'!AZ17+'Социально-коммуникативное разви'!BA17+'Социально-коммуникативное разви'!BB17+'Познавательное развитие'!G17+'Познавательное развитие'!H17+'Познавательное развитие'!T17+'Познавательное развитие'!U17+'Познавательное развитие'!W17+'Познавательное развитие'!X17+'Познавательное развитие'!AB17+'Познавательное развитие'!AC17+'Познавательное развитие'!AD17+'Познавательное развитие'!AE17+'Познавательное развитие'!AF17+'Познавательное развитие'!AG17+'Познавательное развитие'!AI17+'Познавательное развитие'!AJ17+'Познавательное развитие'!AK17+'Познавательное развитие'!AL17+'Речевое развитие'!Q16+'Речевое развитие'!R16+'Речевое развитие'!S16+'Речевое развитие'!T16+'Речевое развитие'!U16+'Художественно-эстетическое разв'!S17+'Художественно-эстетическое разв'!#REF!+'Физическое развитие'!T16+'Физическое развитие'!U16+'Физическое развитие'!V16)/39)))))))))))))))))))))))))))))))))))))))</f>
        <v/>
      </c>
      <c r="EC16" s="82" t="str">
        <f t="shared" si="6"/>
        <v/>
      </c>
    </row>
    <row r="17" spans="1:133">
      <c r="A17" s="89">
        <f>список!A15</f>
        <v>14</v>
      </c>
      <c r="B17" s="82" t="str">
        <f>IF(список!B15="","",список!B15)</f>
        <v/>
      </c>
      <c r="C17" s="82">
        <f>IF(список!C15="","",список!C15)</f>
        <v>0</v>
      </c>
      <c r="D17" s="82" t="str">
        <f>IF('Социально-коммуникативное разви'!AA18="","",IF('Социально-коммуникативное разви'!AA18&gt;1.5,"сформирован",IF('Социально-коммуникативное разви'!AA18&lt;0.5,"не сформирован", "в стадии формирования")))</f>
        <v/>
      </c>
      <c r="E17" s="82" t="str">
        <f>IF('Социально-коммуникативное разви'!AB18="","",IF('Социально-коммуникативное разви'!AB18&gt;1.5,"сформирован",IF('Социально-коммуникативное разви'!AB18&lt;0.5,"не сформирован", "в стадии формирования")))</f>
        <v/>
      </c>
      <c r="F17" s="82" t="str">
        <f>IF('Социально-коммуникативное разви'!AC18="","",IF('Социально-коммуникативное разви'!AC18&gt;1.5,"сформирован",IF('Социально-коммуникативное разви'!AC18&lt;0.5,"не сформирован", "в стадии формирования")))</f>
        <v/>
      </c>
      <c r="G17" s="82" t="str">
        <f>IF('Социально-коммуникативное разви'!AD18="","",IF('Социально-коммуникативное разви'!AD18&gt;1.5,"сформирован",IF('Социально-коммуникативное разви'!AD18&lt;0.5,"не сформирован", "в стадии формирования")))</f>
        <v/>
      </c>
      <c r="H17" s="82" t="str">
        <f>IF('Социально-коммуникативное разви'!AE18="","",IF('Социально-коммуникативное разви'!AE18&gt;1.5,"сформирован",IF('Социально-коммуникативное разви'!AE18&lt;0.5,"не сформирован", "в стадии формирования")))</f>
        <v/>
      </c>
      <c r="I17" s="82" t="str">
        <f>IF('Социально-коммуникативное разви'!AF18="","",IF('Социально-коммуникативное разви'!AF18&gt;1.5,"сформирован",IF('Социально-коммуникативное разви'!AF18&lt;0.5,"не сформирован", "в стадии формирования")))</f>
        <v/>
      </c>
      <c r="J17" s="82" t="str">
        <f>IF('Познавательное развитие'!D18="","",IF('Познавательное развитие'!D18&gt;1.5,"сформирован",IF('Познавательное развитие'!D18&lt;0.5,"не сформирован", "в стадии формирования")))</f>
        <v/>
      </c>
      <c r="K17" s="82" t="str">
        <f>IF('Познавательное развитие'!E18="","",IF('Познавательное развитие'!E18&gt;1.5,"сформирован",IF('Познавательное развитие'!E18&lt;0.5,"не сформирован", "в стадии формирования")))</f>
        <v/>
      </c>
      <c r="L17" s="82" t="str">
        <f>IF('Познавательное развитие'!F18="","",IF('Познавательное развитие'!F18&gt;1.5,"сформирован",IF('Познавательное развитие'!F18&lt;0.5,"не сформирован", "в стадии формирования")))</f>
        <v/>
      </c>
      <c r="M17" s="82" t="str">
        <f>IF('Познавательное развитие'!G18="","",IF('Познавательное развитие'!G18&gt;1.5,"сформирован",IF('Познавательное развитие'!G18&lt;0.5,"не сформирован", "в стадии формирования")))</f>
        <v/>
      </c>
      <c r="N17" s="82" t="str">
        <f>IF('Познавательное развитие'!H18="","",IF('Познавательное развитие'!H18&gt;1.5,"сформирован",IF('Познавательное развитие'!H18&lt;0.5,"не сформирован", "в стадии формирования")))</f>
        <v/>
      </c>
      <c r="O17" s="82" t="str">
        <f>IF('Познавательное развитие'!I18="","",IF('Познавательное развитие'!I18&gt;1.5,"сформирован",IF('Познавательное развитие'!I18&lt;0.5,"не сформирован", "в стадии формирования")))</f>
        <v/>
      </c>
      <c r="P17" s="82" t="str">
        <f>IF('Познавательное развитие'!J18="","",IF('Познавательное развитие'!J18&gt;1.5,"сформирован",IF('Познавательное развитие'!J18&lt;0.5,"не сформирован", "в стадии формирования")))</f>
        <v/>
      </c>
      <c r="Q17" s="82" t="str">
        <f>IF('Познавательное развитие'!K18="","",IF('Познавательное развитие'!K18&gt;1.5,"сформирован",IF('Познавательное развитие'!K18&lt;0.5,"не сформирован", "в стадии формирования")))</f>
        <v/>
      </c>
      <c r="R17" s="82"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S17" s="82" t="str">
        <f>IF('Художественно-эстетическое разв'!E18="","",IF('Художественно-эстетическое разв'!E18&gt;1.5,"сформирован",IF('Художественно-эстетическое разв'!E18&lt;0.5,"не сформирован", "в стадии формирования")))</f>
        <v/>
      </c>
      <c r="T17" s="82" t="str">
        <f>IF('Художественно-эстетическое разв'!F18="","",IF('Художественно-эстетическое разв'!F18&gt;1.5,"сформирован",IF('Художественно-эстетическое разв'!F18&lt;0.5,"не сформирован", "в стадии формирования")))</f>
        <v/>
      </c>
      <c r="U17" s="82" t="str">
        <f>IF('Художественно-эстетическое разв'!G18="","",IF('Художественно-эстетическое разв'!G18&gt;1.5,"сформирован",IF('Художественно-эстетическое разв'!G18&lt;0.5,"не сформирован", "в стадии формирования")))</f>
        <v/>
      </c>
      <c r="V17" s="82" t="str">
        <f>IF('Художественно-эстетическое разв'!H18="","",IF('Художественно-эстетическое разв'!H18&gt;1.5,"сформирован",IF('Художественно-эстетическое разв'!H18&lt;0.5,"не сформирован", "в стадии формирования")))</f>
        <v/>
      </c>
      <c r="W17" s="82" t="str">
        <f>IF('Художественно-эстетическое разв'!I18="","",IF('Художественно-эстетическое разв'!I18&gt;1.5,"сформирован",IF('Художественно-эстетическое разв'!I18&lt;0.5,"не сформирован", "в стадии формирования")))</f>
        <v/>
      </c>
      <c r="X17" s="82" t="str">
        <f>IF('Художественно-эстетическое разв'!J18="","",IF('Художественно-эстетическое разв'!J18&gt;1.5,"сформирован",IF('Художественно-эстетическое разв'!J18&lt;0.5,"не сформирован", "в стадии формирования")))</f>
        <v/>
      </c>
      <c r="Y17" s="82" t="str">
        <f>IF('Физическое развитие'!W17="","",IF('Физическое развитие'!W17&gt;1.5,"сформирован",IF('Физическое развитие'!W17&lt;0.5,"не сформирован", "в стадии формирования")))</f>
        <v/>
      </c>
      <c r="Z17" s="214" t="str">
        <f>IF('Социально-коммуникативное разви'!AA18="","",IF('Социально-коммуникативное разви'!AF18="","",IF('Социально-коммуникативное разви'!AG18="","",IF('Социально-коммуникативное разви'!AH18="","",IF('Социально-коммуникативное разви'!AJ18="","",IF('Социально-коммуникативное разви'!AK18="","",IF('Познавательное развитие'!D18="","",IF('Познавательное развитие'!I18="","",IF('Познавательное развитие'!M18="","",IF('Познавательное развитие'!N18="","",IF('Познавательное развитие'!O18="","",IF('Познавательное развитие'!P18="","",IF('Познавательное развитие'!Q18="","",IF('Познавательное развитие'!Y18="","",IF('Художественно-эстетическое разв'!D18="","",IF('Художественно-эстетическое разв'!G18="","",IF('Художественно-эстетическое разв'!H18="","",IF('Художественно-эстетическое разв'!I18="","",IF('Физическое развитие'!W17="","",IF('Художественно-эстетическое разв'!L18="","",IF('Художественно-эстетическое разв'!M18="","",IF('Художественно-эстетическое разв'!U18="","",('Социально-коммуникативное разви'!AA18+'Социально-коммуникативное разви'!AF18+'Социально-коммуникативное разви'!AG18+'Социально-коммуникативное разви'!AH18+'Социально-коммуникативное разви'!AJ18+'Социально-коммуникативное разви'!AK18+'Познавательное развитие'!D18+'Познавательное развитие'!I18+'Познавательное развитие'!M18+'Познавательное развитие'!N18+'Познавательное развитие'!O18+'Познавательное развитие'!P18+'Познавательное развитие'!Q18+'Познавательное развитие'!Y18+'Художественно-эстетическое разв'!D18+'Художественно-эстетическое разв'!G18+'Художественно-эстетическое разв'!H18+'Художественно-эстетическое разв'!I18+'Художественно-эстетическое разв'!L18+'Художественно-эстетическое разв'!M18+'Художественно-эстетическое разв'!U18+'Физическое развитие'!W17)/22))))))))))))))))))))))</f>
        <v/>
      </c>
      <c r="AA17" s="82" t="str">
        <f t="shared" si="0"/>
        <v/>
      </c>
      <c r="AB17" s="82"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AC17" s="82"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AD17" s="82"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AE17" s="82"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AF17" s="82"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AG17" s="82"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AH17" s="82"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AI17" s="82" t="str">
        <f>IF('Познавательное развитие'!V18="","",IF('Познавательное развитие'!V18&gt;1.5,"сформирован",IF('Познавательное развитие'!V18&lt;0.5,"не сформирован", "в стадии формирования")))</f>
        <v/>
      </c>
      <c r="AJ17" s="82" t="str">
        <f>IF('Художественно-эстетическое разв'!Z18="","",IF('Художественно-эстетическое разв'!Z18&gt;1.5,"сформирован",IF('Художественно-эстетическое разв'!Z18&lt;0.5,"не сформирован", "в стадии формирования")))</f>
        <v/>
      </c>
      <c r="AK17" s="82" t="str">
        <f>IF('Художественно-эстетическое разв'!AA18="","",IF('Художественно-эстетическое разв'!AA18&gt;1.5,"сформирован",IF('Художественно-эстетическое разв'!AA18&lt;0.5,"не сформирован", "в стадии формирования")))</f>
        <v/>
      </c>
      <c r="AL17" s="214" t="str">
        <f>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разви'!X18="","",IF('Познавательное развитие'!V18="","",IF('Художественно-эстетическое разв'!Z18="","",IF('Художественно-эстетическое разв'!AE18="","",('Социально-коммуникативное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разви'!X18+'Познавательное развитие'!V18+'Художественно-эстетическое разв'!Z18+'Художественно-эстетическое разв'!AE18)/10))))))))))</f>
        <v/>
      </c>
      <c r="AM17" s="82" t="str">
        <f t="shared" si="1"/>
        <v/>
      </c>
      <c r="AN17" s="82"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AO17" s="82" t="str">
        <f>IF('Социально-коммуникативное разви'!V18="","",IF('Социально-коммуникативное разви'!V18&gt;1.5,"сформирован",IF('Социально-коммуникативное разви'!V18&lt;0.5,"не сформирован", "в стадии формирования")))</f>
        <v/>
      </c>
      <c r="AP17" s="82" t="str">
        <f>IF('Социально-коммуникативное разви'!W18="","",IF('Социально-коммуникативное разви'!W18&gt;1.5,"сформирован",IF('Социально-коммуникативное разви'!W18&lt;0.5,"не сформирован", "в стадии формирования")))</f>
        <v/>
      </c>
      <c r="AQ17" s="82" t="str">
        <f>IF('Художественно-эстетическое разв'!Y18="","",IF('Художественно-эстетическое разв'!Y18&gt;1.5,"сформирован",IF('Художественно-эстетическое разв'!Y18&lt;0.5,"не сформирован", "в стадии формирования")))</f>
        <v/>
      </c>
      <c r="AR17" s="82" t="str">
        <f>IF('Художественно-эстетическое разв'!Z18="","",IF('Художественно-эстетическое разв'!Z18&gt;1.5,"сформирован",IF('Художественно-эстетическое разв'!Z18&lt;0.5,"не сформирован", "в стадии формирования")))</f>
        <v/>
      </c>
      <c r="AS17" s="214" t="str">
        <f>IF('Социально-коммуникативное разви'!U18="","",IF('Социально-коммуникативное разви'!V18="","",IF('Социально-коммуникативное разви'!W18="","",IF('Художественно-эстетическое разв'!AC18="","",IF('Художественно-эстетическое разв'!AD18="","",('Социально-коммуникативное разви'!U18+'Социально-коммуникативное разви'!V18+'Социально-коммуникативное разви'!W18+'Художественно-эстетическое разв'!AC18+'Художественно-эстетическое разв'!AD18)/5)))))</f>
        <v/>
      </c>
      <c r="AT17" s="82" t="str">
        <f t="shared" si="2"/>
        <v/>
      </c>
      <c r="AU17" s="82" t="str">
        <f>IF('Речевое развитие'!D17="","",IF('Речевое развитие'!D17&gt;1.5,"сформирован",IF('Речевое развитие'!D17&lt;0.5,"не сформирован", "в стадии формирования")))</f>
        <v/>
      </c>
      <c r="AV17" s="82" t="str">
        <f>IF('Речевое развитие'!E17="","",IF('Речевое развитие'!E17&gt;1.5,"сформирован",IF('Речевое развитие'!E17&lt;0.5,"не сформирован", "в стадии формирования")))</f>
        <v/>
      </c>
      <c r="AW17" s="82" t="str">
        <f>IF('Речевое развитие'!F17="","",IF('Речевое развитие'!F17&gt;1.5,"сформирован",IF('Речевое развитие'!F17&lt;0.5,"не сформирован", "в стадии формирования")))</f>
        <v/>
      </c>
      <c r="AX17" s="82" t="str">
        <f>IF('Речевое развитие'!G17="","",IF('Речевое развитие'!G17&gt;1.5,"сформирован",IF('Речевое развитие'!G17&lt;0.5,"не сформирован", "в стадии формирования")))</f>
        <v/>
      </c>
      <c r="AY17" s="82" t="str">
        <f>IF('Речевое развитие'!H17="","",IF('Речевое развитие'!H17&gt;1.5,"сформирован",IF('Речевое развитие'!H17&lt;0.5,"не сформирован", "в стадии формирования")))</f>
        <v/>
      </c>
      <c r="AZ17" s="82" t="str">
        <f>IF('Речевое развитие'!I17="","",IF('Речевое развитие'!I17&gt;1.5,"сформирован",IF('Речевое развитие'!I17&lt;0.5,"не сформирован", "в стадии формирования")))</f>
        <v/>
      </c>
      <c r="BA17" s="82" t="str">
        <f>IF('Речевое развитие'!J17="","",IF('Речевое развитие'!J17&gt;1.5,"сформирован",IF('Речевое развитие'!J17&lt;0.5,"не сформирован", "в стадии формирования")))</f>
        <v/>
      </c>
      <c r="BB17" s="82" t="str">
        <f>IF('Речевое развитие'!K17="","",IF('Речевое развитие'!K17&gt;1.5,"сформирован",IF('Речевое развитие'!K17&lt;0.5,"не сформирован", "в стадии формирования")))</f>
        <v/>
      </c>
      <c r="BC17" s="82" t="str">
        <f>IF('Речевое развитие'!L17="","",IF('Речевое развитие'!L17&gt;1.5,"сформирован",IF('Речевое развитие'!L17&lt;0.5,"не сформирован", "в стадии формирования")))</f>
        <v/>
      </c>
      <c r="BD17" s="82" t="str">
        <f>IF('Речевое развитие'!M17="","",IF('Речевое развитие'!M17&gt;1.5,"сформирован",IF('Речевое развитие'!M17&lt;0.5,"не сформирован", "в стадии формирования")))</f>
        <v/>
      </c>
      <c r="BE17" s="82" t="str">
        <f>IF('Речевое развитие'!N17="","",IF('Речевое развитие'!N17&gt;1.5,"сформирован",IF('Речевое развитие'!N17&lt;0.5,"не сформирован", "в стадии формирования")))</f>
        <v/>
      </c>
      <c r="BF17" s="214" t="str">
        <f>IF('Речевое развитие'!D17="","",IF('Речевое развитие'!E17="","",IF('Речевое развитие'!F17="","",IF('Речевое развитие'!G17="","",IF('Речевое развитие'!H17="","",IF('Речевое развитие'!I17="","",IF('Речевое развитие'!J17="","",IF('Речевое развитие'!K17="","",IF('Речевое развитие'!L17="","",IF('Речевое развитие'!M17="","",IF('Речевое развитие'!N17="","",('Речевое развитие'!D17+'Речевое развитие'!E17+'Речевое развитие'!F17+'Речевое развитие'!G17+'Речевое развитие'!H17+'Речевое развитие'!I17+'Речевое развитие'!J17+'Речевое развитие'!K17+'Речевое развитие'!L17+'Речевое развитие'!M17+'Речевое развитие'!N17)/11)))))))))))</f>
        <v/>
      </c>
      <c r="BG17" s="82" t="str">
        <f t="shared" si="3"/>
        <v/>
      </c>
      <c r="BH17" s="82" t="str">
        <f>IF('Художественно-эстетическое разв'!Y18="","",IF('Художественно-эстетическое разв'!Y18&gt;1.5,"сформирован",IF('Художественно-эстетическое разв'!Y18&lt;0.5,"не сформирован", "в стадии формирования")))</f>
        <v/>
      </c>
      <c r="BI17" s="82" t="str">
        <f>IF('Физическое развитие'!D17="","",IF('Физическое развитие'!D17&gt;1.5,"сформирован",IF('Физическое развитие'!D17&lt;0.5,"не сформирован", "в стадии формирования")))</f>
        <v/>
      </c>
      <c r="BJ17" s="82" t="str">
        <f>IF('Физическое развитие'!E17="","",IF('Физическое развитие'!E17&gt;1.5,"сформирован",IF('Физическое развитие'!E17&lt;0.5,"не сформирован", "в стадии формирования")))</f>
        <v/>
      </c>
      <c r="BK17" s="82" t="str">
        <f>IF('Физическое развитие'!F17="","",IF('Физическое развитие'!F17&gt;1.5,"сформирован",IF('Физическое развитие'!F17&lt;0.5,"не сформирован", "в стадии формирования")))</f>
        <v/>
      </c>
      <c r="BL17" s="82" t="str">
        <f>IF('Физическое развитие'!G17="","",IF('Физическое развитие'!G17&gt;1.5,"сформирован",IF('Физическое развитие'!G17&lt;0.5,"не сформирован", "в стадии формирования")))</f>
        <v/>
      </c>
      <c r="BM17" s="82" t="str">
        <f>IF('Физическое развитие'!H17="","",IF('Физическое развитие'!H17&gt;1.5,"сформирован",IF('Физическое развитие'!H17&lt;0.5,"не сформирован", "в стадии формирования")))</f>
        <v/>
      </c>
      <c r="BN17" s="82" t="str">
        <f>IF('Физическое развитие'!I17="","",IF('Физическое развитие'!I17&gt;1.5,"сформирован",IF('Физическое развитие'!I17&lt;0.5,"не сформирован", "в стадии формирования")))</f>
        <v/>
      </c>
      <c r="BO17" s="82" t="str">
        <f>IF('Физическое развитие'!J17="","",IF('Физическое развитие'!J17&gt;1.5,"сформирован",IF('Физическое развитие'!J17&lt;0.5,"не сформирован", "в стадии формирования")))</f>
        <v/>
      </c>
      <c r="BP17" s="82" t="str">
        <f>IF('Физическое развитие'!K17="","",IF('Физическое развитие'!K17&gt;1.5,"сформирован",IF('Физическое развитие'!K17&lt;0.5,"не сформирован", "в стадии формирования")))</f>
        <v/>
      </c>
      <c r="BQ17" s="82" t="str">
        <f>IF('Физическое развитие'!L17="","",IF('Физическое развитие'!L17&gt;1.5,"сформирован",IF('Физическое развитие'!L17&lt;0.5,"не сформирован", "в стадии формирования")))</f>
        <v/>
      </c>
      <c r="BR17" s="82" t="str">
        <f>IF('Физическое развитие'!M17="","",IF('Физическое развитие'!M17&gt;1.5,"сформирован",IF('Физическое развитие'!M17&lt;0.5,"не сформирован", "в стадии формирования")))</f>
        <v/>
      </c>
      <c r="BS17" s="82" t="str">
        <f>IF('Физическое развитие'!N17="","",IF('Физическое развитие'!N17&gt;1.5,"сформирован",IF('Физическое развитие'!N17&lt;0.5,"не сформирован", "в стадии формирования")))</f>
        <v/>
      </c>
      <c r="BT17" s="82" t="str">
        <f>IF('Физическое развитие'!O17="","",IF('Физическое развитие'!O17&gt;1.5,"сформирован",IF('Физическое развитие'!O17&lt;0.5,"не сформирован", "в стадии формирования")))</f>
        <v/>
      </c>
      <c r="BU17" s="82" t="str">
        <f>IF('Физическое развитие'!P17="","",IF('Физическое развитие'!P17&gt;1.5,"сформирован",IF('Физическое развитие'!P17&lt;0.5,"не сформирован", "в стадии формирования")))</f>
        <v/>
      </c>
      <c r="BV17" s="214" t="str">
        <f>IF('Художественно-эстетическое разв'!Y18="","",IF('Физическое развитие'!D17="","",IF('Физическое развитие'!E17="","",IF('Физическое развитие'!F17="","",IF('Физическое развитие'!H17="","",IF('Физическое развитие'!I17="","",IF('Физическое развитие'!J17="","",IF('Физическое развитие'!L17="","",IF('Физическое развитие'!M17="","",IF('Физическое развитие'!G17="","",IF('Физическое развитие'!N17="","",IF('Физическое развитие'!O17="","",IF('Физическое развитие'!P17="","",IF('Физическое развитие'!Q17="","",('Художественно-эстетическое разв'!Y18+'Физическое развитие'!D17+'Физическое развитие'!E17+'Физическое развитие'!F17+'Физическое развитие'!H17+'Физическое развитие'!I17+'Физическое развитие'!J17+'Физическое развитие'!L17+'Физическое развитие'!M17+'Физическое развитие'!G17+'Физическое развитие'!N17+'Физическое развитие'!O17+'Физическое развитие'!P17+'Физическое развитие'!Q17)/14))))))))))))))</f>
        <v/>
      </c>
      <c r="BW17" s="82" t="str">
        <f t="shared" si="4"/>
        <v/>
      </c>
      <c r="BX17" s="82"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BY17" s="82" t="str">
        <f>IF('Социально-коммуникативное разви'!N18="","",IF('Социально-коммуникативное разви'!N18&gt;1.5,"сформирован",IF('Социально-коммуникативное разви'!N18&lt;0.5,"не сформирован", "в стадии формирования")))</f>
        <v/>
      </c>
      <c r="BZ17" s="82" t="str">
        <f>IF('Социально-коммуникативное разви'!O18="","",IF('Социально-коммуникативное разви'!O18&gt;1.5,"сформирован",IF('Социально-коммуникативное разви'!O18&lt;0.5,"не сформирован", "в стадии формирования")))</f>
        <v/>
      </c>
      <c r="CA17" s="82" t="str">
        <f>IF('Социально-коммуникативное разви'!P18="","",IF('Социально-коммуникативное разви'!P18&gt;1.5,"сформирован",IF('Социально-коммуникативное разви'!P18&lt;0.5,"не сформирован", "в стадии формирования")))</f>
        <v/>
      </c>
      <c r="CB17" s="82"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CC17" s="82" t="str">
        <f>IF('Социально-коммуникативное разви'!R18="","",IF('Социально-коммуникативное разви'!R18&gt;1.5,"сформирован",IF('Социально-коммуникативное разви'!R18&lt;0.5,"не сформирован", "в стадии формирования")))</f>
        <v/>
      </c>
      <c r="CD17" s="82"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CE17" s="82"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CF17" s="82"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CG17" s="82" t="str">
        <f>IF('Социально-коммуникативное разви'!V18="","",IF('Социально-коммуникативное разви'!V18&gt;1.5,"сформирован",IF('Социально-коммуникативное разви'!V18&lt;0.5,"не сформирован", "в стадии формирования")))</f>
        <v/>
      </c>
      <c r="CH17" s="82" t="str">
        <f>IF('Социально-коммуникативное разви'!W18="","",IF('Социально-коммуникативное разви'!W18&gt;1.5,"сформирован",IF('Социально-коммуникативное разви'!W18&lt;0.5,"не сформирован", "в стадии формирования")))</f>
        <v/>
      </c>
      <c r="CI17" s="82" t="str">
        <f>IF('Социально-коммуникативное разви'!X18="","",IF('Социально-коммуникативное разви'!X18&gt;1.5,"сформирован",IF('Социально-коммуникативное разви'!X18&lt;0.5,"не сформирован", "в стадии формирования")))</f>
        <v/>
      </c>
      <c r="CJ17" s="82" t="str">
        <f>IF('Социально-коммуникативное разви'!Y18="","",IF('Социально-коммуникативное разви'!Y18&gt;1.5,"сформирован",IF('Социально-коммуникативное разви'!Y18&lt;0.5,"не сформирован", "в стадии формирования")))</f>
        <v/>
      </c>
      <c r="CK17" s="82" t="str">
        <f>IF('Социально-коммуникативное разви'!Z18="","",IF('Социально-коммуникативное разви'!Z18&gt;1.5,"сформирован",IF('Социально-коммуникативное разви'!Z18&lt;0.5,"не сформирован", "в стадии формирования")))</f>
        <v/>
      </c>
      <c r="CL17" s="82" t="str">
        <f>IF('Физическое развитие'!K17="","",IF('Физическое развитие'!K17&gt;1.5,"сформирован",IF('Физическое развитие'!K17&lt;0.5,"не сформирован", "в стадии формирования")))</f>
        <v/>
      </c>
      <c r="CM17" s="214" t="str">
        <f>IF('Социально-коммуникативное разви'!M18="","",IF('Социально-коммуникативное разви'!N18="","",IF('Социально-коммуникативное разви'!AI18="","",IF('Социально-коммуникативное разви'!AN18="","",IF('Социально-коммуникативное разви'!AO18="","",IF('Социально-коммуникативное разви'!AP18="","",IF('Социально-коммуникативное разви'!AQ18="","",IF('Социально-коммуникативное разви'!AR18="","",IF('Социально-коммуникативное разви'!AS18="","",IF('Социально-коммуникативное разви'!AT18="","",IF('Социально-коммуникативное разви'!AV18="","",IF('Социально-коммуникативное разви'!AW18="","",IF('Социально-коммуникативное разви'!AX18="","",IF('Социально-коммуникативное разви'!AY18="","",IF('Физическое развитие'!K17="","",('Социально-коммуникативное разви'!M18+'Социально-коммуникативное разви'!N18+'Социально-коммуникативное разви'!AI18+'Социально-коммуникативное разви'!AN18+'Социально-коммуникативное разви'!AO18+'Социально-коммуникативное разви'!AP18+'Социально-коммуникативное разви'!AQ18+'Социально-коммуникативное разви'!AR18+'Социально-коммуникативное разви'!AS18+'Социально-коммуникативное разви'!AT18+'Социально-коммуникативное разви'!AV18+'Социально-коммуникативное разви'!AW18+'Социально-коммуникативное разви'!AX18+'Социально-коммуникативное разви'!AY18+'Физическое развитие'!K17)/15)))))))))))))))</f>
        <v/>
      </c>
      <c r="CN17" s="82" t="str">
        <f t="shared" si="5"/>
        <v/>
      </c>
      <c r="CO17" s="82" t="str">
        <f>IF('Социально-коммуникативное разви'!D18="","",IF('Социально-коммуникативное разви'!D18&gt;1.5,"сформирован",IF('Социально-коммуникативное разви'!D18&lt;0.5,"не сформирован", "в стадии формирования")))</f>
        <v/>
      </c>
      <c r="CP17" s="82"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CQ17" s="82"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CR17" s="82"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CS17" s="82" t="str">
        <f>IF('Социально-коммуникативное разви'!R18="","",IF('Социально-коммуникативное разви'!R18&gt;1.5,"сформирован",IF('Социально-коммуникативное разви'!R18&lt;0.5,"не сформирован", "в стадии формирования")))</f>
        <v/>
      </c>
      <c r="CT17" s="82"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CU17" s="82"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CV17" s="82" t="str">
        <f>IF('Социально-коммуникативное разви'!Y18="","",IF('Социально-коммуникативное разви'!Y18&gt;1.5,"сформирован",IF('Социально-коммуникативное разви'!Y18&lt;0.5,"не сформирован", "в стадии формирования")))</f>
        <v/>
      </c>
      <c r="CW17" s="82" t="str">
        <f>IF('Социально-коммуникативное разви'!Z18="","",IF('Социально-коммуникативное разви'!Z18&gt;1.5,"сформирован",IF('Социально-коммуникативное разви'!Z18&lt;0.5,"не сформирован", "в стадии формирования")))</f>
        <v/>
      </c>
      <c r="CX17" s="82" t="str">
        <f>IF('Социально-коммуникативное разви'!AU18="","",IF('Социально-коммуникативное разви'!AU18&gt;1.5,"сформирован",IF('Социально-коммуникативное разви'!AU18&lt;0.5,"не сформирован", "в стадии формирования")))</f>
        <v/>
      </c>
      <c r="CY17" s="82" t="str">
        <f>IF('Социально-коммуникативное разви'!AZ18="","",IF('Социально-коммуникативное разви'!AZ18&gt;1.5,"сформирован",IF('Социально-коммуникативное разви'!AZ18&lt;0.5,"не сформирован", "в стадии формирования")))</f>
        <v/>
      </c>
      <c r="CZ17" s="82" t="str">
        <f>IF('Социально-коммуникативное разви'!BA18="","",IF('Социально-коммуникативное разви'!BA18&gt;1.5,"сформирован",IF('Социально-коммуникативное разви'!BA18&lt;0.5,"не сформирован", "в стадии формирования")))</f>
        <v/>
      </c>
      <c r="DA17" s="82" t="str">
        <f>IF('Социально-коммуникативное разви'!BB18="","",IF('Социально-коммуникативное разви'!BB18&gt;1.5,"сформирован",IF('Социально-коммуникативное разви'!BB18&lt;0.5,"не сформирован", "в стадии формирования")))</f>
        <v/>
      </c>
      <c r="DB17" s="82" t="str">
        <f>IF('Познавательное развитие'!G18="","",IF('Познавательное развитие'!G18&gt;1.5,"сформирован",IF('Познавательное развитие'!G18&lt;0.5,"не сформирован", "в стадии формирования")))</f>
        <v/>
      </c>
      <c r="DC17" s="82" t="str">
        <f>IF('Познавательное развитие'!H18="","",IF('Познавательное развитие'!H18&gt;1.5,"сформирован",IF('Познавательное развитие'!H18&lt;0.5,"не сформирован", "в стадии формирования")))</f>
        <v/>
      </c>
      <c r="DD17" s="82" t="str">
        <f>IF('Познавательное развитие'!T18="","",IF('Познавательное развитие'!T18&gt;1.5,"сформирован",IF('Познавательное развитие'!T18&lt;0.5,"не сформирован", "в стадии формирования")))</f>
        <v/>
      </c>
      <c r="DE17" s="82" t="str">
        <f>IF('Познавательное развитие'!U18="","",IF('Познавательное развитие'!U18&gt;1.5,"сформирован",IF('Познавательное развитие'!U18&lt;0.5,"не сформирован", "в стадии формирования")))</f>
        <v/>
      </c>
      <c r="DF17" s="82" t="str">
        <f>IF('Познавательное развитие'!W18="","",IF('Познавательное развитие'!W18&gt;1.5,"сформирован",IF('Познавательное развитие'!W18&lt;0.5,"не сформирован", "в стадии формирования")))</f>
        <v/>
      </c>
      <c r="DG17" s="82" t="str">
        <f>IF('Познавательное развитие'!X18="","",IF('Познавательное развитие'!X18&gt;1.5,"сформирован",IF('Познавательное развитие'!X18&lt;0.5,"не сформирован", "в стадии формирования")))</f>
        <v/>
      </c>
      <c r="DH17" s="82" t="str">
        <f>IF('Познавательное развитие'!AB18="","",IF('Познавательное развитие'!AB18&gt;1.5,"сформирован",IF('Познавательное развитие'!AB18&lt;0.5,"не сформирован", "в стадии формирования")))</f>
        <v/>
      </c>
      <c r="DI17" s="82" t="str">
        <f>IF('Познавательное развитие'!AC18="","",IF('Познавательное развитие'!AC18&gt;1.5,"сформирован",IF('Познавательное развитие'!AC18&lt;0.5,"не сформирован", "в стадии формирования")))</f>
        <v/>
      </c>
      <c r="DJ17" s="82" t="str">
        <f>IF('Познавательное развитие'!AD18="","",IF('Познавательное развитие'!AD18&gt;1.5,"сформирован",IF('Познавательное развитие'!AD18&lt;0.5,"не сформирован", "в стадии формирования")))</f>
        <v/>
      </c>
      <c r="DK17" s="82" t="str">
        <f>IF('Познавательное развитие'!AE18="","",IF('Познавательное развитие'!AE18&gt;1.5,"сформирован",IF('Познавательное развитие'!AE18&lt;0.5,"не сформирован", "в стадии формирования")))</f>
        <v/>
      </c>
      <c r="DL17" s="82" t="str">
        <f>IF('Познавательное развитие'!AF18="","",IF('Познавательное развитие'!AF18&gt;1.5,"сформирован",IF('Познавательное развитие'!AF18&lt;0.5,"не сформирован", "в стадии формирования")))</f>
        <v/>
      </c>
      <c r="DM17" s="82" t="str">
        <f>IF('Познавательное развитие'!AG18="","",IF('Познавательное развитие'!AG18&gt;1.5,"сформирован",IF('Познавательное развитие'!AG18&lt;0.5,"не сформирован", "в стадии формирования")))</f>
        <v/>
      </c>
      <c r="DN17" s="82" t="str">
        <f>IF('Познавательное развитие'!AI18="","",IF('Познавательное развитие'!AI18&gt;1.5,"сформирован",IF('Познавательное развитие'!AI18&lt;0.5,"не сформирован", "в стадии формирования")))</f>
        <v/>
      </c>
      <c r="DO17" s="82" t="str">
        <f>IF('Познавательное развитие'!AJ18="","",IF('Познавательное развитие'!AJ18&gt;1.5,"сформирован",IF('Познавательное развитие'!AJ18&lt;0.5,"не сформирован", "в стадии формирования")))</f>
        <v/>
      </c>
      <c r="DP17" s="82" t="str">
        <f>IF('Познавательное развитие'!AK18="","",IF('Познавательное развитие'!AK18&gt;1.5,"сформирован",IF('Познавательное развитие'!AK18&lt;0.5,"не сформирован", "в стадии формирования")))</f>
        <v/>
      </c>
      <c r="DQ17" s="82" t="str">
        <f>IF('Познавательное развитие'!AL18="","",IF('Познавательное развитие'!AL18&gt;1.5,"сформирован",IF('Познавательное развитие'!AL18&lt;0.5,"не сформирован", "в стадии формирования")))</f>
        <v/>
      </c>
      <c r="DR17" s="82" t="str">
        <f>IF('Речевое развитие'!Q17="","",IF('Речевое развитие'!Q17&gt;1.5,"сформирован",IF('Речевое развитие'!Q17&lt;0.5,"не сформирован", "в стадии формирования")))</f>
        <v/>
      </c>
      <c r="DS17" s="82" t="str">
        <f>IF('Речевое развитие'!R17="","",IF('Речевое развитие'!R17&gt;1.5,"сформирован",IF('Речевое развитие'!R17&lt;0.5,"не сформирован", "в стадии формирования")))</f>
        <v/>
      </c>
      <c r="DT17" s="82" t="str">
        <f>IF('Речевое развитие'!S17="","",IF('Речевое развитие'!S17&gt;1.5,"сформирован",IF('Речевое развитие'!S17&lt;0.5,"не сформирован", "в стадии формирования")))</f>
        <v/>
      </c>
      <c r="DU17" s="82" t="str">
        <f>IF('Речевое развитие'!T17="","",IF('Речевое развитие'!T17&gt;1.5,"сформирован",IF('Речевое развитие'!T17&lt;0.5,"не сформирован", "в стадии формирования")))</f>
        <v/>
      </c>
      <c r="DV17" s="82" t="str">
        <f>IF('Речевое развитие'!U17="","",IF('Речевое развитие'!U17&gt;1.5,"сформирован",IF('Речевое развитие'!U17&lt;0.5,"не сформирован", "в стадии формирования")))</f>
        <v/>
      </c>
      <c r="DW17" s="82" t="str">
        <f>IF('Художественно-эстетическое разв'!S18="","",IF('Художественно-эстетическое разв'!S18&gt;1.5,"сформирован",IF('Художественно-эстетическое разв'!S18&lt;0.5,"не сформирован", "в стадии формирования")))</f>
        <v/>
      </c>
      <c r="DX17" s="82" t="str">
        <f>IF('Художественно-эстетическое разв'!T18="","",IF('Художественно-эстетическое разв'!T18&gt;1.5,"сформирован",IF('Художественно-эстетическое разв'!T18&lt;0.5,"не сформирован", "в стадии формирования")))</f>
        <v/>
      </c>
      <c r="DY17" s="82" t="str">
        <f>IF('Физическое развитие'!T17="","",IF('Физическое развитие'!T17&gt;1.5,"сформирован",IF('Физическое развитие'!T17&lt;0.5,"не сформирован", "в стадии формирования")))</f>
        <v/>
      </c>
      <c r="DZ17" s="82" t="str">
        <f>IF('Физическое развитие'!U17="","",IF('Физическое развитие'!U17&gt;1.5,"сформирован",IF('Физическое развитие'!U17&lt;0.5,"не сформирован", "в стадии формирования")))</f>
        <v/>
      </c>
      <c r="EA17" s="82" t="str">
        <f>IF('Физическое развитие'!V17="","",IF('Физическое развитие'!V17&gt;1.5,"сформирован",IF('Физическое развитие'!V17&lt;0.5,"не сформирован", "в стадии формирования")))</f>
        <v/>
      </c>
      <c r="EB17" s="214" t="str">
        <f>IF('Социально-коммуникативное разви'!D18="","",IF('Социально-коммуникативное разви'!E18="","",IF('Социально-коммуникативное разви'!F18="","",IF('Социально-коммуникативное разви'!Q18="","",IF('Социально-коммуникативное разви'!R18="","",IF('Социально-коммуникативное разви'!S18="","",IF('Социально-коммуникативное разви'!T18="","",IF('Социально-коммуникативное разви'!Y18="","",IF('Социально-коммуникативное разви'!Z18="","",IF('Социально-коммуникативное разви'!AU18="","",IF('Социально-коммуникативное разви'!AZ18="","",IF('Социально-коммуникативное разви'!BA18="","",IF('Социально-коммуникативное разви'!BB18="","",IF('Познавательное развитие'!G18="","",IF('Познавательное развитие'!H18="","",IF('Познавательное развитие'!T18="","",IF('Познавательное развитие'!U18="","",IF('Познавательное развитие'!W18="","",IF('Познавательное развитие'!X18="","",IF('Познавательное развитие'!AB18="","",IF('Познавательное развитие'!AC18="","",IF('Познавательное развитие'!AD18="","",IF('Познавательное развитие'!AE18="","",IF('Познавательное развитие'!AF18="","",IF('Познавательное развитие'!AG18="","",IF('Познавательное развитие'!AI18="","",IF('Познавательное развитие'!AJ18="","",IF('Познавательное развитие'!AK18="","",IF('Познавательное развитие'!AL18="","",IF('Речевое развитие'!Q17="","",IF('Речевое развитие'!R17="","",IF('Речевое развитие'!S17="","",IF('Речевое развитие'!T17="","",IF('Речевое развитие'!U17="","",IF('Художественно-эстетическое разв'!S18="","",IF('Художественно-эстетическое разв'!T18="","",IF('Физическое развитие'!T17="","",IF('Физическое развитие'!U17="","",IF('Физическое развитие'!V17="","",('Социально-коммуникативное разви'!D18+'Социально-коммуникативное разви'!E18+'Социально-коммуникативное разви'!F18+'Социально-коммуникативное разви'!Q18+'Социально-коммуникативное разви'!R18+'Социально-коммуникативное разви'!S18+'Социально-коммуникативное разви'!T18+'Социально-коммуникативное разви'!Y18+'Социально-коммуникативное разви'!Z18+'Социально-коммуникативное разви'!AU18+'Социально-коммуникативное разви'!AZ18+'Социально-коммуникативное разви'!BA18+'Социально-коммуникативное разви'!BB18+'Познавательное развитие'!G18+'Познавательное развитие'!H18+'Познавательное развитие'!T18+'Познавательное развитие'!U18+'Познавательное развитие'!W18+'Познавательное развитие'!X18+'Познавательное развитие'!AB18+'Познавательное развитие'!AC18+'Познавательное развитие'!AD18+'Познавательное развитие'!AE18+'Познавательное развитие'!AF18+'Познавательное развитие'!AG18+'Познавательное развитие'!AI18+'Познавательное развитие'!AJ18+'Познавательное развитие'!AK18+'Познавательное развитие'!AL18+'Речевое развитие'!Q17+'Речевое развитие'!R17+'Речевое развитие'!S17+'Речевое развитие'!T17+'Речевое развитие'!U17+'Художественно-эстетическое разв'!S18+'Художественно-эстетическое разв'!T18+'Физическое развитие'!T17+'Физическое развитие'!U17+'Физическое развитие'!V17)/39)))))))))))))))))))))))))))))))))))))))</f>
        <v/>
      </c>
      <c r="EC17" s="82" t="str">
        <f t="shared" si="6"/>
        <v/>
      </c>
    </row>
    <row r="18" spans="1:133">
      <c r="A18" s="89">
        <f>список!A16</f>
        <v>15</v>
      </c>
      <c r="B18" s="82" t="str">
        <f>IF(список!B16="","",список!B16)</f>
        <v/>
      </c>
      <c r="C18" s="82">
        <f>IF(список!C16="","",список!C16)</f>
        <v>0</v>
      </c>
      <c r="D18" s="82" t="str">
        <f>IF('Социально-коммуникативное разви'!AA19="","",IF('Социально-коммуникативное разви'!AA19&gt;1.5,"сформирован",IF('Социально-коммуникативное разви'!AA19&lt;0.5,"не сформирован", "в стадии формирования")))</f>
        <v/>
      </c>
      <c r="E18" s="82" t="str">
        <f>IF('Социально-коммуникативное разви'!AB19="","",IF('Социально-коммуникативное разви'!AB19&gt;1.5,"сформирован",IF('Социально-коммуникативное разви'!AB19&lt;0.5,"не сформирован", "в стадии формирования")))</f>
        <v/>
      </c>
      <c r="F18" s="82" t="str">
        <f>IF('Социально-коммуникативное разви'!AC19="","",IF('Социально-коммуникативное разви'!AC19&gt;1.5,"сформирован",IF('Социально-коммуникативное разви'!AC19&lt;0.5,"не сформирован", "в стадии формирования")))</f>
        <v/>
      </c>
      <c r="G18" s="82" t="str">
        <f>IF('Социально-коммуникативное разви'!AD19="","",IF('Социально-коммуникативное разви'!AD19&gt;1.5,"сформирован",IF('Социально-коммуникативное разви'!AD19&lt;0.5,"не сформирован", "в стадии формирования")))</f>
        <v/>
      </c>
      <c r="H18" s="82" t="str">
        <f>IF('Социально-коммуникативное разви'!AE19="","",IF('Социально-коммуникативное разви'!AE19&gt;1.5,"сформирован",IF('Социально-коммуникативное разви'!AE19&lt;0.5,"не сформирован", "в стадии формирования")))</f>
        <v/>
      </c>
      <c r="I18" s="82" t="str">
        <f>IF('Социально-коммуникативное разви'!AF19="","",IF('Социально-коммуникативное разви'!AF19&gt;1.5,"сформирован",IF('Социально-коммуникативное разви'!AF19&lt;0.5,"не сформирован", "в стадии формирования")))</f>
        <v/>
      </c>
      <c r="J18" s="82" t="str">
        <f>IF('Познавательное развитие'!D19="","",IF('Познавательное развитие'!D19&gt;1.5,"сформирован",IF('Познавательное развитие'!D19&lt;0.5,"не сформирован", "в стадии формирования")))</f>
        <v/>
      </c>
      <c r="K18" s="82" t="str">
        <f>IF('Познавательное развитие'!E19="","",IF('Познавательное развитие'!E19&gt;1.5,"сформирован",IF('Познавательное развитие'!E19&lt;0.5,"не сформирован", "в стадии формирования")))</f>
        <v/>
      </c>
      <c r="L18" s="82" t="str">
        <f>IF('Познавательное развитие'!F19="","",IF('Познавательное развитие'!F19&gt;1.5,"сформирован",IF('Познавательное развитие'!F19&lt;0.5,"не сформирован", "в стадии формирования")))</f>
        <v/>
      </c>
      <c r="M18" s="82" t="str">
        <f>IF('Познавательное развитие'!G19="","",IF('Познавательное развитие'!G19&gt;1.5,"сформирован",IF('Познавательное развитие'!G19&lt;0.5,"не сформирован", "в стадии формирования")))</f>
        <v/>
      </c>
      <c r="N18" s="82" t="str">
        <f>IF('Познавательное развитие'!H19="","",IF('Познавательное развитие'!H19&gt;1.5,"сформирован",IF('Познавательное развитие'!H19&lt;0.5,"не сформирован", "в стадии формирования")))</f>
        <v/>
      </c>
      <c r="O18" s="82" t="str">
        <f>IF('Познавательное развитие'!I19="","",IF('Познавательное развитие'!I19&gt;1.5,"сформирован",IF('Познавательное развитие'!I19&lt;0.5,"не сформирован", "в стадии формирования")))</f>
        <v/>
      </c>
      <c r="P18" s="82" t="str">
        <f>IF('Познавательное развитие'!J19="","",IF('Познавательное развитие'!J19&gt;1.5,"сформирован",IF('Познавательное развитие'!J19&lt;0.5,"не сформирован", "в стадии формирования")))</f>
        <v/>
      </c>
      <c r="Q18" s="82" t="str">
        <f>IF('Познавательное развитие'!K19="","",IF('Познавательное развитие'!K19&gt;1.5,"сформирован",IF('Познавательное развитие'!K19&lt;0.5,"не сформирован", "в стадии формирования")))</f>
        <v/>
      </c>
      <c r="R18" s="82"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S18" s="82" t="str">
        <f>IF('Художественно-эстетическое разв'!E19="","",IF('Художественно-эстетическое разв'!E19&gt;1.5,"сформирован",IF('Художественно-эстетическое разв'!E19&lt;0.5,"не сформирован", "в стадии формирования")))</f>
        <v/>
      </c>
      <c r="T18" s="82" t="str">
        <f>IF('Художественно-эстетическое разв'!F19="","",IF('Художественно-эстетическое разв'!F19&gt;1.5,"сформирован",IF('Художественно-эстетическое разв'!F19&lt;0.5,"не сформирован", "в стадии формирования")))</f>
        <v/>
      </c>
      <c r="U18" s="82" t="str">
        <f>IF('Художественно-эстетическое разв'!G19="","",IF('Художественно-эстетическое разв'!G19&gt;1.5,"сформирован",IF('Художественно-эстетическое разв'!G19&lt;0.5,"не сформирован", "в стадии формирования")))</f>
        <v/>
      </c>
      <c r="V18" s="82" t="str">
        <f>IF('Художественно-эстетическое разв'!H19="","",IF('Художественно-эстетическое разв'!H19&gt;1.5,"сформирован",IF('Художественно-эстетическое разв'!H19&lt;0.5,"не сформирован", "в стадии формирования")))</f>
        <v/>
      </c>
      <c r="W18" s="82" t="str">
        <f>IF('Художественно-эстетическое разв'!I19="","",IF('Художественно-эстетическое разв'!I19&gt;1.5,"сформирован",IF('Художественно-эстетическое разв'!I19&lt;0.5,"не сформирован", "в стадии формирования")))</f>
        <v/>
      </c>
      <c r="X18" s="82" t="str">
        <f>IF('Художественно-эстетическое разв'!J19="","",IF('Художественно-эстетическое разв'!J19&gt;1.5,"сформирован",IF('Художественно-эстетическое разв'!J19&lt;0.5,"не сформирован", "в стадии формирования")))</f>
        <v/>
      </c>
      <c r="Y18" s="82" t="str">
        <f>IF('Физическое развитие'!W18="","",IF('Физическое развитие'!W18&gt;1.5,"сформирован",IF('Физическое развитие'!W18&lt;0.5,"не сформирован", "в стадии формирования")))</f>
        <v/>
      </c>
      <c r="Z18" s="214" t="str">
        <f>IF('Социально-коммуникативное разви'!AA19="","",IF('Социально-коммуникативное разви'!AF19="","",IF('Социально-коммуникативное разви'!AG19="","",IF('Социально-коммуникативное разви'!AH19="","",IF('Социально-коммуникативное разви'!AJ19="","",IF('Социально-коммуникативное разви'!AK19="","",IF('Познавательное развитие'!D19="","",IF('Познавательное развитие'!I19="","",IF('Познавательное развитие'!M19="","",IF('Познавательное развитие'!N19="","",IF('Познавательное развитие'!O19="","",IF('Познавательное развитие'!P19="","",IF('Познавательное развитие'!Q19="","",IF('Познавательное развитие'!Y19="","",IF('Художественно-эстетическое разв'!D19="","",IF('Художественно-эстетическое разв'!G19="","",IF('Художественно-эстетическое разв'!H19="","",IF('Художественно-эстетическое разв'!I19="","",IF('Физическое развитие'!W18="","",IF('Художественно-эстетическое разв'!L19="","",IF('Художественно-эстетическое разв'!M19="","",IF('Художественно-эстетическое разв'!U19="","",('Социально-коммуникативное разви'!AA19+'Социально-коммуникативное разви'!AF19+'Социально-коммуникативное разви'!AG19+'Социально-коммуникативное разви'!AH19+'Социально-коммуникативное разви'!AJ19+'Социально-коммуникативное разви'!AK19+'Познавательное развитие'!D19+'Познавательное развитие'!I19+'Познавательное развитие'!M19+'Познавательное развитие'!N19+'Познавательное развитие'!O19+'Познавательное развитие'!P19+'Познавательное развитие'!Q19+'Познавательное развитие'!Y19+'Художественно-эстетическое разв'!D19+'Художественно-эстетическое разв'!G19+'Художественно-эстетическое разв'!H19+'Художественно-эстетическое разв'!I19+'Художественно-эстетическое разв'!L19+'Художественно-эстетическое разв'!M19+'Художественно-эстетическое разв'!U19+'Физическое развитие'!W18)/22))))))))))))))))))))))</f>
        <v/>
      </c>
      <c r="AA18" s="82" t="str">
        <f t="shared" si="0"/>
        <v/>
      </c>
      <c r="AB18" s="82"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AC18" s="82"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AD18" s="82"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AE18" s="82"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AF18" s="82"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AG18" s="82"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AH18" s="82"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AI18" s="82" t="str">
        <f>IF('Познавательное развитие'!V19="","",IF('Познавательное развитие'!V19&gt;1.5,"сформирован",IF('Познавательное развитие'!V19&lt;0.5,"не сформирован", "в стадии формирования")))</f>
        <v/>
      </c>
      <c r="AJ18" s="82" t="str">
        <f>IF('Художественно-эстетическое разв'!Z19="","",IF('Художественно-эстетическое разв'!Z19&gt;1.5,"сформирован",IF('Художественно-эстетическое разв'!Z19&lt;0.5,"не сформирован", "в стадии формирования")))</f>
        <v/>
      </c>
      <c r="AK18" s="82" t="str">
        <f>IF('Художественно-эстетическое разв'!AA19="","",IF('Художественно-эстетическое разв'!AA19&gt;1.5,"сформирован",IF('Художественно-эстетическое разв'!AA19&lt;0.5,"не сформирован", "в стадии формирования")))</f>
        <v/>
      </c>
      <c r="AL18" s="214" t="str">
        <f>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разви'!X19="","",IF('Познавательное развитие'!V19="","",IF('Художественно-эстетическое разв'!Z19="","",IF('Художественно-эстетическое разв'!AE19="","",('Социально-коммуникативное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разви'!X19+'Познавательное развитие'!V19+'Художественно-эстетическое разв'!Z19+'Художественно-эстетическое разв'!AE19)/10))))))))))</f>
        <v/>
      </c>
      <c r="AM18" s="82" t="str">
        <f t="shared" si="1"/>
        <v/>
      </c>
      <c r="AN18" s="82"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AO18" s="82" t="str">
        <f>IF('Социально-коммуникативное разви'!V19="","",IF('Социально-коммуникативное разви'!V19&gt;1.5,"сформирован",IF('Социально-коммуникативное разви'!V19&lt;0.5,"не сформирован", "в стадии формирования")))</f>
        <v/>
      </c>
      <c r="AP18" s="82" t="str">
        <f>IF('Социально-коммуникативное разви'!W19="","",IF('Социально-коммуникативное разви'!W19&gt;1.5,"сформирован",IF('Социально-коммуникативное разви'!W19&lt;0.5,"не сформирован", "в стадии формирования")))</f>
        <v/>
      </c>
      <c r="AQ18" s="82" t="str">
        <f>IF('Художественно-эстетическое разв'!Y19="","",IF('Художественно-эстетическое разв'!Y19&gt;1.5,"сформирован",IF('Художественно-эстетическое разв'!Y19&lt;0.5,"не сформирован", "в стадии формирования")))</f>
        <v/>
      </c>
      <c r="AR18" s="82" t="str">
        <f>IF('Художественно-эстетическое разв'!Z19="","",IF('Художественно-эстетическое разв'!Z19&gt;1.5,"сформирован",IF('Художественно-эстетическое разв'!Z19&lt;0.5,"не сформирован", "в стадии формирования")))</f>
        <v/>
      </c>
      <c r="AS18" s="214" t="str">
        <f>IF('Социально-коммуникативное разви'!U19="","",IF('Социально-коммуникативное разви'!V19="","",IF('Социально-коммуникативное разви'!W19="","",IF('Художественно-эстетическое разв'!AC19="","",IF('Художественно-эстетическое разв'!AD19="","",('Социально-коммуникативное разви'!U19+'Социально-коммуникативное разви'!V19+'Социально-коммуникативное разви'!W19+'Художественно-эстетическое разв'!AC19+'Художественно-эстетическое разв'!AD19)/5)))))</f>
        <v/>
      </c>
      <c r="AT18" s="82" t="str">
        <f t="shared" si="2"/>
        <v/>
      </c>
      <c r="AU18" s="82" t="str">
        <f>IF('Речевое развитие'!D18="","",IF('Речевое развитие'!D18&gt;1.5,"сформирован",IF('Речевое развитие'!D18&lt;0.5,"не сформирован", "в стадии формирования")))</f>
        <v/>
      </c>
      <c r="AV18" s="82" t="str">
        <f>IF('Речевое развитие'!E18="","",IF('Речевое развитие'!E18&gt;1.5,"сформирован",IF('Речевое развитие'!E18&lt;0.5,"не сформирован", "в стадии формирования")))</f>
        <v/>
      </c>
      <c r="AW18" s="82" t="str">
        <f>IF('Речевое развитие'!F18="","",IF('Речевое развитие'!F18&gt;1.5,"сформирован",IF('Речевое развитие'!F18&lt;0.5,"не сформирован", "в стадии формирования")))</f>
        <v/>
      </c>
      <c r="AX18" s="82" t="str">
        <f>IF('Речевое развитие'!G18="","",IF('Речевое развитие'!G18&gt;1.5,"сформирован",IF('Речевое развитие'!G18&lt;0.5,"не сформирован", "в стадии формирования")))</f>
        <v/>
      </c>
      <c r="AY18" s="82" t="str">
        <f>IF('Речевое развитие'!H18="","",IF('Речевое развитие'!H18&gt;1.5,"сформирован",IF('Речевое развитие'!H18&lt;0.5,"не сформирован", "в стадии формирования")))</f>
        <v/>
      </c>
      <c r="AZ18" s="82" t="str">
        <f>IF('Речевое развитие'!I18="","",IF('Речевое развитие'!I18&gt;1.5,"сформирован",IF('Речевое развитие'!I18&lt;0.5,"не сформирован", "в стадии формирования")))</f>
        <v/>
      </c>
      <c r="BA18" s="82" t="str">
        <f>IF('Речевое развитие'!J18="","",IF('Речевое развитие'!J18&gt;1.5,"сформирован",IF('Речевое развитие'!J18&lt;0.5,"не сформирован", "в стадии формирования")))</f>
        <v/>
      </c>
      <c r="BB18" s="82" t="str">
        <f>IF('Речевое развитие'!K18="","",IF('Речевое развитие'!K18&gt;1.5,"сформирован",IF('Речевое развитие'!K18&lt;0.5,"не сформирован", "в стадии формирования")))</f>
        <v/>
      </c>
      <c r="BC18" s="82" t="str">
        <f>IF('Речевое развитие'!L18="","",IF('Речевое развитие'!L18&gt;1.5,"сформирован",IF('Речевое развитие'!L18&lt;0.5,"не сформирован", "в стадии формирования")))</f>
        <v/>
      </c>
      <c r="BD18" s="82" t="str">
        <f>IF('Речевое развитие'!M18="","",IF('Речевое развитие'!M18&gt;1.5,"сформирован",IF('Речевое развитие'!M18&lt;0.5,"не сформирован", "в стадии формирования")))</f>
        <v/>
      </c>
      <c r="BE18" s="82" t="str">
        <f>IF('Речевое развитие'!N18="","",IF('Речевое развитие'!N18&gt;1.5,"сформирован",IF('Речевое развитие'!N18&lt;0.5,"не сформирован", "в стадии формирования")))</f>
        <v/>
      </c>
      <c r="BF18" s="214" t="str">
        <f>IF('Речевое развитие'!D18="","",IF('Речевое развитие'!E18="","",IF('Речевое развитие'!F18="","",IF('Речевое развитие'!G18="","",IF('Речевое развитие'!H18="","",IF('Речевое развитие'!I18="","",IF('Речевое развитие'!J18="","",IF('Речевое развитие'!K18="","",IF('Речевое развитие'!L18="","",IF('Речевое развитие'!M18="","",IF('Речевое развитие'!N18="","",('Речевое развитие'!D18+'Речевое развитие'!E18+'Речевое развитие'!F18+'Речевое развитие'!G18+'Речевое развитие'!H18+'Речевое развитие'!I18+'Речевое развитие'!J18+'Речевое развитие'!K18+'Речевое развитие'!L18+'Речевое развитие'!M18+'Речевое развитие'!N18)/11)))))))))))</f>
        <v/>
      </c>
      <c r="BG18" s="82" t="str">
        <f t="shared" si="3"/>
        <v/>
      </c>
      <c r="BH18" s="82" t="str">
        <f>IF('Художественно-эстетическое разв'!Y19="","",IF('Художественно-эстетическое разв'!Y19&gt;1.5,"сформирован",IF('Художественно-эстетическое разв'!Y19&lt;0.5,"не сформирован", "в стадии формирования")))</f>
        <v/>
      </c>
      <c r="BI18" s="82" t="str">
        <f>IF('Физическое развитие'!D18="","",IF('Физическое развитие'!D18&gt;1.5,"сформирован",IF('Физическое развитие'!D18&lt;0.5,"не сформирован", "в стадии формирования")))</f>
        <v/>
      </c>
      <c r="BJ18" s="82" t="str">
        <f>IF('Физическое развитие'!E18="","",IF('Физическое развитие'!E18&gt;1.5,"сформирован",IF('Физическое развитие'!E18&lt;0.5,"не сформирован", "в стадии формирования")))</f>
        <v/>
      </c>
      <c r="BK18" s="82" t="str">
        <f>IF('Физическое развитие'!F18="","",IF('Физическое развитие'!F18&gt;1.5,"сформирован",IF('Физическое развитие'!F18&lt;0.5,"не сформирован", "в стадии формирования")))</f>
        <v/>
      </c>
      <c r="BL18" s="82" t="str">
        <f>IF('Физическое развитие'!G18="","",IF('Физическое развитие'!G18&gt;1.5,"сформирован",IF('Физическое развитие'!G18&lt;0.5,"не сформирован", "в стадии формирования")))</f>
        <v/>
      </c>
      <c r="BM18" s="82" t="str">
        <f>IF('Физическое развитие'!H18="","",IF('Физическое развитие'!H18&gt;1.5,"сформирован",IF('Физическое развитие'!H18&lt;0.5,"не сформирован", "в стадии формирования")))</f>
        <v/>
      </c>
      <c r="BN18" s="82" t="str">
        <f>IF('Физическое развитие'!I18="","",IF('Физическое развитие'!I18&gt;1.5,"сформирован",IF('Физическое развитие'!I18&lt;0.5,"не сформирован", "в стадии формирования")))</f>
        <v/>
      </c>
      <c r="BO18" s="82" t="str">
        <f>IF('Физическое развитие'!J18="","",IF('Физическое развитие'!J18&gt;1.5,"сформирован",IF('Физическое развитие'!J18&lt;0.5,"не сформирован", "в стадии формирования")))</f>
        <v/>
      </c>
      <c r="BP18" s="82" t="str">
        <f>IF('Физическое развитие'!K18="","",IF('Физическое развитие'!K18&gt;1.5,"сформирован",IF('Физическое развитие'!K18&lt;0.5,"не сформирован", "в стадии формирования")))</f>
        <v/>
      </c>
      <c r="BQ18" s="82" t="str">
        <f>IF('Физическое развитие'!L18="","",IF('Физическое развитие'!L18&gt;1.5,"сформирован",IF('Физическое развитие'!L18&lt;0.5,"не сформирован", "в стадии формирования")))</f>
        <v/>
      </c>
      <c r="BR18" s="82" t="str">
        <f>IF('Физическое развитие'!M18="","",IF('Физическое развитие'!M18&gt;1.5,"сформирован",IF('Физическое развитие'!M18&lt;0.5,"не сформирован", "в стадии формирования")))</f>
        <v/>
      </c>
      <c r="BS18" s="82" t="str">
        <f>IF('Физическое развитие'!N18="","",IF('Физическое развитие'!N18&gt;1.5,"сформирован",IF('Физическое развитие'!N18&lt;0.5,"не сформирован", "в стадии формирования")))</f>
        <v/>
      </c>
      <c r="BT18" s="82" t="str">
        <f>IF('Физическое развитие'!O18="","",IF('Физическое развитие'!O18&gt;1.5,"сформирован",IF('Физическое развитие'!O18&lt;0.5,"не сформирован", "в стадии формирования")))</f>
        <v/>
      </c>
      <c r="BU18" s="82" t="str">
        <f>IF('Физическое развитие'!P18="","",IF('Физическое развитие'!P18&gt;1.5,"сформирован",IF('Физическое развитие'!P18&lt;0.5,"не сформирован", "в стадии формирования")))</f>
        <v/>
      </c>
      <c r="BV18" s="214" t="str">
        <f>IF('Художественно-эстетическое разв'!Y19="","",IF('Физическое развитие'!D18="","",IF('Физическое развитие'!E18="","",IF('Физическое развитие'!F18="","",IF('Физическое развитие'!H18="","",IF('Физическое развитие'!I18="","",IF('Физическое развитие'!J18="","",IF('Физическое развитие'!L18="","",IF('Физическое развитие'!M18="","",IF('Физическое развитие'!G18="","",IF('Физическое развитие'!N18="","",IF('Физическое развитие'!O18="","",IF('Физическое развитие'!P18="","",IF('Физическое развитие'!Q18="","",('Художественно-эстетическое разв'!Y19+'Физическое развитие'!D18+'Физическое развитие'!E18+'Физическое развитие'!F18+'Физическое развитие'!H18+'Физическое развитие'!I18+'Физическое развитие'!J18+'Физическое развитие'!L18+'Физическое развитие'!M18+'Физическое развитие'!G18+'Физическое развитие'!N18+'Физическое развитие'!O18+'Физическое развитие'!P18+'Физическое развитие'!Q18)/14))))))))))))))</f>
        <v/>
      </c>
      <c r="BW18" s="82" t="str">
        <f t="shared" si="4"/>
        <v/>
      </c>
      <c r="BX18" s="82"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BY18" s="82" t="str">
        <f>IF('Социально-коммуникативное разви'!N19="","",IF('Социально-коммуникативное разви'!N19&gt;1.5,"сформирован",IF('Социально-коммуникативное разви'!N19&lt;0.5,"не сформирован", "в стадии формирования")))</f>
        <v/>
      </c>
      <c r="BZ18" s="82" t="str">
        <f>IF('Социально-коммуникативное разви'!O19="","",IF('Социально-коммуникативное разви'!O19&gt;1.5,"сформирован",IF('Социально-коммуникативное разви'!O19&lt;0.5,"не сформирован", "в стадии формирования")))</f>
        <v/>
      </c>
      <c r="CA18" s="82" t="str">
        <f>IF('Социально-коммуникативное разви'!P19="","",IF('Социально-коммуникативное разви'!P19&gt;1.5,"сформирован",IF('Социально-коммуникативное разви'!P19&lt;0.5,"не сформирован", "в стадии формирования")))</f>
        <v/>
      </c>
      <c r="CB18" s="82"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CC18" s="82" t="str">
        <f>IF('Социально-коммуникативное разви'!R19="","",IF('Социально-коммуникативное разви'!R19&gt;1.5,"сформирован",IF('Социально-коммуникативное разви'!R19&lt;0.5,"не сформирован", "в стадии формирования")))</f>
        <v/>
      </c>
      <c r="CD18" s="82"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CE18" s="82"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CF18" s="82"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CG18" s="82" t="str">
        <f>IF('Социально-коммуникативное разви'!V19="","",IF('Социально-коммуникативное разви'!V19&gt;1.5,"сформирован",IF('Социально-коммуникативное разви'!V19&lt;0.5,"не сформирован", "в стадии формирования")))</f>
        <v/>
      </c>
      <c r="CH18" s="82" t="str">
        <f>IF('Социально-коммуникативное разви'!W19="","",IF('Социально-коммуникативное разви'!W19&gt;1.5,"сформирован",IF('Социально-коммуникативное разви'!W19&lt;0.5,"не сформирован", "в стадии формирования")))</f>
        <v/>
      </c>
      <c r="CI18" s="82" t="str">
        <f>IF('Социально-коммуникативное разви'!X19="","",IF('Социально-коммуникативное разви'!X19&gt;1.5,"сформирован",IF('Социально-коммуникативное разви'!X19&lt;0.5,"не сформирован", "в стадии формирования")))</f>
        <v/>
      </c>
      <c r="CJ18" s="82" t="str">
        <f>IF('Социально-коммуникативное разви'!Y19="","",IF('Социально-коммуникативное разви'!Y19&gt;1.5,"сформирован",IF('Социально-коммуникативное разви'!Y19&lt;0.5,"не сформирован", "в стадии формирования")))</f>
        <v/>
      </c>
      <c r="CK18" s="82" t="str">
        <f>IF('Социально-коммуникативное разви'!Z19="","",IF('Социально-коммуникативное разви'!Z19&gt;1.5,"сформирован",IF('Социально-коммуникативное разви'!Z19&lt;0.5,"не сформирован", "в стадии формирования")))</f>
        <v/>
      </c>
      <c r="CL18" s="82" t="str">
        <f>IF('Физическое развитие'!K18="","",IF('Физическое развитие'!K18&gt;1.5,"сформирован",IF('Физическое развитие'!K18&lt;0.5,"не сформирован", "в стадии формирования")))</f>
        <v/>
      </c>
      <c r="CM18" s="214" t="str">
        <f>IF('Социально-коммуникативное разви'!M19="","",IF('Социально-коммуникативное разви'!N19="","",IF('Социально-коммуникативное разви'!AI19="","",IF('Социально-коммуникативное разви'!AN19="","",IF('Социально-коммуникативное разви'!AO19="","",IF('Социально-коммуникативное разви'!AP19="","",IF('Социально-коммуникативное разви'!AQ19="","",IF('Социально-коммуникативное разви'!AR19="","",IF('Социально-коммуникативное разви'!AS19="","",IF('Социально-коммуникативное разви'!AT19="","",IF('Социально-коммуникативное разви'!AV19="","",IF('Социально-коммуникативное разви'!AW19="","",IF('Социально-коммуникативное разви'!AX19="","",IF('Социально-коммуникативное разви'!AY19="","",IF('Физическое развитие'!K18="","",('Социально-коммуникативное разви'!M19+'Социально-коммуникативное разви'!N19+'Социально-коммуникативное разви'!AI19+'Социально-коммуникативное разви'!AN19+'Социально-коммуникативное разви'!AO19+'Социально-коммуникативное разви'!AP19+'Социально-коммуникативное разви'!AQ19+'Социально-коммуникативное разви'!AR19+'Социально-коммуникативное разви'!AS19+'Социально-коммуникативное разви'!AT19+'Социально-коммуникативное разви'!AV19+'Социально-коммуникативное разви'!AW19+'Социально-коммуникативное разви'!AX19+'Социально-коммуникативное разви'!AY19+'Физическое развитие'!K18)/15)))))))))))))))</f>
        <v/>
      </c>
      <c r="CN18" s="82" t="str">
        <f t="shared" si="5"/>
        <v/>
      </c>
      <c r="CO18" s="82" t="str">
        <f>IF('Социально-коммуникативное разви'!D19="","",IF('Социально-коммуникативное разви'!D19&gt;1.5,"сформирован",IF('Социально-коммуникативное разви'!D19&lt;0.5,"не сформирован", "в стадии формирования")))</f>
        <v/>
      </c>
      <c r="CP18" s="82"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CQ18" s="82"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CR18" s="82"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CS18" s="82" t="str">
        <f>IF('Социально-коммуникативное разви'!R19="","",IF('Социально-коммуникативное разви'!R19&gt;1.5,"сформирован",IF('Социально-коммуникативное разви'!R19&lt;0.5,"не сформирован", "в стадии формирования")))</f>
        <v/>
      </c>
      <c r="CT18" s="82"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CU18" s="82"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CV18" s="82" t="str">
        <f>IF('Социально-коммуникативное разви'!Y19="","",IF('Социально-коммуникативное разви'!Y19&gt;1.5,"сформирован",IF('Социально-коммуникативное разви'!Y19&lt;0.5,"не сформирован", "в стадии формирования")))</f>
        <v/>
      </c>
      <c r="CW18" s="82" t="str">
        <f>IF('Социально-коммуникативное разви'!Z19="","",IF('Социально-коммуникативное разви'!Z19&gt;1.5,"сформирован",IF('Социально-коммуникативное разви'!Z19&lt;0.5,"не сформирован", "в стадии формирования")))</f>
        <v/>
      </c>
      <c r="CX18" s="82" t="str">
        <f>IF('Социально-коммуникативное разви'!AU19="","",IF('Социально-коммуникативное разви'!AU19&gt;1.5,"сформирован",IF('Социально-коммуникативное разви'!AU19&lt;0.5,"не сформирован", "в стадии формирования")))</f>
        <v/>
      </c>
      <c r="CY18" s="82" t="str">
        <f>IF('Социально-коммуникативное разви'!AZ19="","",IF('Социально-коммуникативное разви'!AZ19&gt;1.5,"сформирован",IF('Социально-коммуникативное разви'!AZ19&lt;0.5,"не сформирован", "в стадии формирования")))</f>
        <v/>
      </c>
      <c r="CZ18" s="82" t="str">
        <f>IF('Социально-коммуникативное разви'!BA19="","",IF('Социально-коммуникативное разви'!BA19&gt;1.5,"сформирован",IF('Социально-коммуникативное разви'!BA19&lt;0.5,"не сформирован", "в стадии формирования")))</f>
        <v/>
      </c>
      <c r="DA18" s="82" t="str">
        <f>IF('Социально-коммуникативное разви'!BB19="","",IF('Социально-коммуникативное разви'!BB19&gt;1.5,"сформирован",IF('Социально-коммуникативное разви'!BB19&lt;0.5,"не сформирован", "в стадии формирования")))</f>
        <v/>
      </c>
      <c r="DB18" s="82" t="str">
        <f>IF('Познавательное развитие'!G19="","",IF('Познавательное развитие'!G19&gt;1.5,"сформирован",IF('Познавательное развитие'!G19&lt;0.5,"не сформирован", "в стадии формирования")))</f>
        <v/>
      </c>
      <c r="DC18" s="82" t="str">
        <f>IF('Познавательное развитие'!H19="","",IF('Познавательное развитие'!H19&gt;1.5,"сформирован",IF('Познавательное развитие'!H19&lt;0.5,"не сформирован", "в стадии формирования")))</f>
        <v/>
      </c>
      <c r="DD18" s="82" t="str">
        <f>IF('Познавательное развитие'!T19="","",IF('Познавательное развитие'!T19&gt;1.5,"сформирован",IF('Познавательное развитие'!T19&lt;0.5,"не сформирован", "в стадии формирования")))</f>
        <v/>
      </c>
      <c r="DE18" s="82" t="str">
        <f>IF('Познавательное развитие'!U19="","",IF('Познавательное развитие'!U19&gt;1.5,"сформирован",IF('Познавательное развитие'!U19&lt;0.5,"не сформирован", "в стадии формирования")))</f>
        <v/>
      </c>
      <c r="DF18" s="82" t="str">
        <f>IF('Познавательное развитие'!W19="","",IF('Познавательное развитие'!W19&gt;1.5,"сформирован",IF('Познавательное развитие'!W19&lt;0.5,"не сформирован", "в стадии формирования")))</f>
        <v/>
      </c>
      <c r="DG18" s="82" t="str">
        <f>IF('Познавательное развитие'!X19="","",IF('Познавательное развитие'!X19&gt;1.5,"сформирован",IF('Познавательное развитие'!X19&lt;0.5,"не сформирован", "в стадии формирования")))</f>
        <v/>
      </c>
      <c r="DH18" s="82" t="str">
        <f>IF('Познавательное развитие'!AB19="","",IF('Познавательное развитие'!AB19&gt;1.5,"сформирован",IF('Познавательное развитие'!AB19&lt;0.5,"не сформирован", "в стадии формирования")))</f>
        <v/>
      </c>
      <c r="DI18" s="82" t="str">
        <f>IF('Познавательное развитие'!AC19="","",IF('Познавательное развитие'!AC19&gt;1.5,"сформирован",IF('Познавательное развитие'!AC19&lt;0.5,"не сформирован", "в стадии формирования")))</f>
        <v/>
      </c>
      <c r="DJ18" s="82" t="str">
        <f>IF('Познавательное развитие'!AD19="","",IF('Познавательное развитие'!AD19&gt;1.5,"сформирован",IF('Познавательное развитие'!AD19&lt;0.5,"не сформирован", "в стадии формирования")))</f>
        <v/>
      </c>
      <c r="DK18" s="82" t="str">
        <f>IF('Познавательное развитие'!AE19="","",IF('Познавательное развитие'!AE19&gt;1.5,"сформирован",IF('Познавательное развитие'!AE19&lt;0.5,"не сформирован", "в стадии формирования")))</f>
        <v/>
      </c>
      <c r="DL18" s="82" t="str">
        <f>IF('Познавательное развитие'!AF19="","",IF('Познавательное развитие'!AF19&gt;1.5,"сформирован",IF('Познавательное развитие'!AF19&lt;0.5,"не сформирован", "в стадии формирования")))</f>
        <v/>
      </c>
      <c r="DM18" s="82" t="str">
        <f>IF('Познавательное развитие'!AG19="","",IF('Познавательное развитие'!AG19&gt;1.5,"сформирован",IF('Познавательное развитие'!AG19&lt;0.5,"не сформирован", "в стадии формирования")))</f>
        <v/>
      </c>
      <c r="DN18" s="82" t="str">
        <f>IF('Познавательное развитие'!AI19="","",IF('Познавательное развитие'!AI19&gt;1.5,"сформирован",IF('Познавательное развитие'!AI19&lt;0.5,"не сформирован", "в стадии формирования")))</f>
        <v/>
      </c>
      <c r="DO18" s="82" t="str">
        <f>IF('Познавательное развитие'!AJ19="","",IF('Познавательное развитие'!AJ19&gt;1.5,"сформирован",IF('Познавательное развитие'!AJ19&lt;0.5,"не сформирован", "в стадии формирования")))</f>
        <v/>
      </c>
      <c r="DP18" s="82" t="str">
        <f>IF('Познавательное развитие'!AK19="","",IF('Познавательное развитие'!AK19&gt;1.5,"сформирован",IF('Познавательное развитие'!AK19&lt;0.5,"не сформирован", "в стадии формирования")))</f>
        <v/>
      </c>
      <c r="DQ18" s="82" t="str">
        <f>IF('Познавательное развитие'!AL19="","",IF('Познавательное развитие'!AL19&gt;1.5,"сформирован",IF('Познавательное развитие'!AL19&lt;0.5,"не сформирован", "в стадии формирования")))</f>
        <v/>
      </c>
      <c r="DR18" s="82" t="str">
        <f>IF('Речевое развитие'!Q18="","",IF('Речевое развитие'!Q18&gt;1.5,"сформирован",IF('Речевое развитие'!Q18&lt;0.5,"не сформирован", "в стадии формирования")))</f>
        <v/>
      </c>
      <c r="DS18" s="82" t="str">
        <f>IF('Речевое развитие'!R18="","",IF('Речевое развитие'!R18&gt;1.5,"сформирован",IF('Речевое развитие'!R18&lt;0.5,"не сформирован", "в стадии формирования")))</f>
        <v/>
      </c>
      <c r="DT18" s="82" t="str">
        <f>IF('Речевое развитие'!S18="","",IF('Речевое развитие'!S18&gt;1.5,"сформирован",IF('Речевое развитие'!S18&lt;0.5,"не сформирован", "в стадии формирования")))</f>
        <v/>
      </c>
      <c r="DU18" s="82" t="str">
        <f>IF('Речевое развитие'!T18="","",IF('Речевое развитие'!T18&gt;1.5,"сформирован",IF('Речевое развитие'!T18&lt;0.5,"не сформирован", "в стадии формирования")))</f>
        <v/>
      </c>
      <c r="DV18" s="82" t="str">
        <f>IF('Речевое развитие'!U18="","",IF('Речевое развитие'!U18&gt;1.5,"сформирован",IF('Речевое развитие'!U18&lt;0.5,"не сформирован", "в стадии формирования")))</f>
        <v/>
      </c>
      <c r="DW18" s="82" t="str">
        <f>IF('Художественно-эстетическое разв'!S19="","",IF('Художественно-эстетическое разв'!S19&gt;1.5,"сформирован",IF('Художественно-эстетическое разв'!S19&lt;0.5,"не сформирован", "в стадии формирования")))</f>
        <v/>
      </c>
      <c r="DX18" s="82" t="str">
        <f>IF('Художественно-эстетическое разв'!T19="","",IF('Художественно-эстетическое разв'!T19&gt;1.5,"сформирован",IF('Художественно-эстетическое разв'!T19&lt;0.5,"не сформирован", "в стадии формирования")))</f>
        <v/>
      </c>
      <c r="DY18" s="82" t="str">
        <f>IF('Физическое развитие'!T18="","",IF('Физическое развитие'!T18&gt;1.5,"сформирован",IF('Физическое развитие'!T18&lt;0.5,"не сформирован", "в стадии формирования")))</f>
        <v/>
      </c>
      <c r="DZ18" s="82" t="str">
        <f>IF('Физическое развитие'!U18="","",IF('Физическое развитие'!U18&gt;1.5,"сформирован",IF('Физическое развитие'!U18&lt;0.5,"не сформирован", "в стадии формирования")))</f>
        <v/>
      </c>
      <c r="EA18" s="82" t="str">
        <f>IF('Физическое развитие'!V18="","",IF('Физическое развитие'!V18&gt;1.5,"сформирован",IF('Физическое развитие'!V18&lt;0.5,"не сформирован", "в стадии формирования")))</f>
        <v/>
      </c>
      <c r="EB18" s="214" t="str">
        <f>IF('Социально-коммуникативное разви'!D19="","",IF('Социально-коммуникативное разви'!E19="","",IF('Социально-коммуникативное разви'!F19="","",IF('Социально-коммуникативное разви'!Q19="","",IF('Социально-коммуникативное разви'!R19="","",IF('Социально-коммуникативное разви'!S19="","",IF('Социально-коммуникативное разви'!T19="","",IF('Социально-коммуникативное разви'!Y19="","",IF('Социально-коммуникативное разви'!Z19="","",IF('Социально-коммуникативное разви'!AU19="","",IF('Социально-коммуникативное разви'!AZ19="","",IF('Социально-коммуникативное разви'!BA19="","",IF('Социально-коммуникативное разви'!BB19="","",IF('Познавательное развитие'!G19="","",IF('Познавательное развитие'!H19="","",IF('Познавательное развитие'!T19="","",IF('Познавательное развитие'!U19="","",IF('Познавательное развитие'!W19="","",IF('Познавательное развитие'!X19="","",IF('Познавательное развитие'!AB19="","",IF('Познавательное развитие'!AC19="","",IF('Познавательное развитие'!AD19="","",IF('Познавательное развитие'!AE19="","",IF('Познавательное развитие'!AF19="","",IF('Познавательное развитие'!AG19="","",IF('Познавательное развитие'!AI19="","",IF('Познавательное развитие'!AJ19="","",IF('Познавательное развитие'!AK19="","",IF('Познавательное развитие'!AL19="","",IF('Речевое развитие'!Q18="","",IF('Речевое развитие'!R18="","",IF('Речевое развитие'!S18="","",IF('Речевое развитие'!T18="","",IF('Речевое развитие'!U18="","",IF('Художественно-эстетическое разв'!S19="","",IF('Художественно-эстетическое разв'!T19="","",IF('Физическое развитие'!T18="","",IF('Физическое развитие'!U18="","",IF('Физическое развитие'!V18="","",('Социально-коммуникативное разви'!D19+'Социально-коммуникативное разви'!E19+'Социально-коммуникативное разви'!F19+'Социально-коммуникативное разви'!Q19+'Социально-коммуникативное разви'!R19+'Социально-коммуникативное разви'!S19+'Социально-коммуникативное разви'!T19+'Социально-коммуникативное разви'!Y19+'Социально-коммуникативное разви'!Z19+'Социально-коммуникативное разви'!AU19+'Социально-коммуникативное разви'!AZ19+'Социально-коммуникативное разви'!BA19+'Социально-коммуникативное разви'!BB19+'Познавательное развитие'!G19+'Познавательное развитие'!H19+'Познавательное развитие'!T19+'Познавательное развитие'!U19+'Познавательное развитие'!W19+'Познавательное развитие'!X19+'Познавательное развитие'!AB19+'Познавательное развитие'!AC19+'Познавательное развитие'!AD19+'Познавательное развитие'!AE19+'Познавательное развитие'!AF19+'Познавательное развитие'!AG19+'Познавательное развитие'!AI19+'Познавательное развитие'!AJ19+'Познавательное развитие'!AK19+'Познавательное развитие'!AL19+'Речевое развитие'!Q18+'Речевое развитие'!R18+'Речевое развитие'!S18+'Речевое развитие'!T18+'Речевое развитие'!U18+'Художественно-эстетическое разв'!S19+'Художественно-эстетическое разв'!T19+'Физическое развитие'!T18+'Физическое развитие'!U18+'Физическое развитие'!V18)/39)))))))))))))))))))))))))))))))))))))))</f>
        <v/>
      </c>
      <c r="EC18" s="82" t="str">
        <f t="shared" si="6"/>
        <v/>
      </c>
    </row>
    <row r="19" spans="1:133">
      <c r="A19" s="89">
        <f>список!A17</f>
        <v>16</v>
      </c>
      <c r="B19" s="82" t="str">
        <f>IF(список!B17="","",список!B17)</f>
        <v/>
      </c>
      <c r="C19" s="82">
        <f>IF(список!C17="","",список!C17)</f>
        <v>0</v>
      </c>
      <c r="D19" s="82" t="str">
        <f>IF('Социально-коммуникативное разви'!AA20="","",IF('Социально-коммуникативное разви'!AA20&gt;1.5,"сформирован",IF('Социально-коммуникативное разви'!AA20&lt;0.5,"не сформирован", "в стадии формирования")))</f>
        <v/>
      </c>
      <c r="E19" s="82" t="str">
        <f>IF('Социально-коммуникативное разви'!AB20="","",IF('Социально-коммуникативное разви'!AB20&gt;1.5,"сформирован",IF('Социально-коммуникативное разви'!AB20&lt;0.5,"не сформирован", "в стадии формирования")))</f>
        <v/>
      </c>
      <c r="F19" s="82" t="str">
        <f>IF('Социально-коммуникативное разви'!AC20="","",IF('Социально-коммуникативное разви'!AC20&gt;1.5,"сформирован",IF('Социально-коммуникативное разви'!AC20&lt;0.5,"не сформирован", "в стадии формирования")))</f>
        <v/>
      </c>
      <c r="G19" s="82" t="str">
        <f>IF('Социально-коммуникативное разви'!AD20="","",IF('Социально-коммуникативное разви'!AD20&gt;1.5,"сформирован",IF('Социально-коммуникативное разви'!AD20&lt;0.5,"не сформирован", "в стадии формирования")))</f>
        <v/>
      </c>
      <c r="H19" s="82" t="str">
        <f>IF('Социально-коммуникативное разви'!AE20="","",IF('Социально-коммуникативное разви'!AE20&gt;1.5,"сформирован",IF('Социально-коммуникативное разви'!AE20&lt;0.5,"не сформирован", "в стадии формирования")))</f>
        <v/>
      </c>
      <c r="I19" s="82" t="str">
        <f>IF('Социально-коммуникативное разви'!AF20="","",IF('Социально-коммуникативное разви'!AF20&gt;1.5,"сформирован",IF('Социально-коммуникативное разви'!AF20&lt;0.5,"не сформирован", "в стадии формирования")))</f>
        <v/>
      </c>
      <c r="J19" s="82" t="str">
        <f>IF('Познавательное развитие'!D20="","",IF('Познавательное развитие'!D20&gt;1.5,"сформирован",IF('Познавательное развитие'!D20&lt;0.5,"не сформирован", "в стадии формирования")))</f>
        <v/>
      </c>
      <c r="K19" s="82" t="str">
        <f>IF('Познавательное развитие'!E20="","",IF('Познавательное развитие'!E20&gt;1.5,"сформирован",IF('Познавательное развитие'!E20&lt;0.5,"не сформирован", "в стадии формирования")))</f>
        <v/>
      </c>
      <c r="L19" s="82" t="str">
        <f>IF('Познавательное развитие'!F20="","",IF('Познавательное развитие'!F20&gt;1.5,"сформирован",IF('Познавательное развитие'!F20&lt;0.5,"не сформирован", "в стадии формирования")))</f>
        <v/>
      </c>
      <c r="M19" s="82" t="str">
        <f>IF('Познавательное развитие'!G20="","",IF('Познавательное развитие'!G20&gt;1.5,"сформирован",IF('Познавательное развитие'!G20&lt;0.5,"не сформирован", "в стадии формирования")))</f>
        <v/>
      </c>
      <c r="N19" s="82" t="str">
        <f>IF('Познавательное развитие'!H20="","",IF('Познавательное развитие'!H20&gt;1.5,"сформирован",IF('Познавательное развитие'!H20&lt;0.5,"не сформирован", "в стадии формирования")))</f>
        <v/>
      </c>
      <c r="O19" s="82" t="str">
        <f>IF('Познавательное развитие'!I20="","",IF('Познавательное развитие'!I20&gt;1.5,"сформирован",IF('Познавательное развитие'!I20&lt;0.5,"не сформирован", "в стадии формирования")))</f>
        <v/>
      </c>
      <c r="P19" s="82" t="str">
        <f>IF('Познавательное развитие'!J20="","",IF('Познавательное развитие'!J20&gt;1.5,"сформирован",IF('Познавательное развитие'!J20&lt;0.5,"не сформирован", "в стадии формирования")))</f>
        <v/>
      </c>
      <c r="Q19" s="82" t="str">
        <f>IF('Познавательное развитие'!K20="","",IF('Познавательное развитие'!K20&gt;1.5,"сформирован",IF('Познавательное развитие'!K20&lt;0.5,"не сформирован", "в стадии формирования")))</f>
        <v/>
      </c>
      <c r="R19" s="82"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S19" s="82" t="str">
        <f>IF('Художественно-эстетическое разв'!E20="","",IF('Художественно-эстетическое разв'!E20&gt;1.5,"сформирован",IF('Художественно-эстетическое разв'!E20&lt;0.5,"не сформирован", "в стадии формирования")))</f>
        <v/>
      </c>
      <c r="T19" s="82" t="str">
        <f>IF('Художественно-эстетическое разв'!F20="","",IF('Художественно-эстетическое разв'!F20&gt;1.5,"сформирован",IF('Художественно-эстетическое разв'!F20&lt;0.5,"не сформирован", "в стадии формирования")))</f>
        <v/>
      </c>
      <c r="U19" s="82" t="str">
        <f>IF('Художественно-эстетическое разв'!G20="","",IF('Художественно-эстетическое разв'!G20&gt;1.5,"сформирован",IF('Художественно-эстетическое разв'!G20&lt;0.5,"не сформирован", "в стадии формирования")))</f>
        <v/>
      </c>
      <c r="V19" s="82" t="str">
        <f>IF('Художественно-эстетическое разв'!H20="","",IF('Художественно-эстетическое разв'!H20&gt;1.5,"сформирован",IF('Художественно-эстетическое разв'!H20&lt;0.5,"не сформирован", "в стадии формирования")))</f>
        <v/>
      </c>
      <c r="W19" s="82" t="str">
        <f>IF('Художественно-эстетическое разв'!I20="","",IF('Художественно-эстетическое разв'!I20&gt;1.5,"сформирован",IF('Художественно-эстетическое разв'!I20&lt;0.5,"не сформирован", "в стадии формирования")))</f>
        <v/>
      </c>
      <c r="X19" s="82" t="str">
        <f>IF('Художественно-эстетическое разв'!J20="","",IF('Художественно-эстетическое разв'!J20&gt;1.5,"сформирован",IF('Художественно-эстетическое разв'!J20&lt;0.5,"не сформирован", "в стадии формирования")))</f>
        <v/>
      </c>
      <c r="Y19" s="82" t="str">
        <f>IF('Физическое развитие'!W19="","",IF('Физическое развитие'!W19&gt;1.5,"сформирован",IF('Физическое развитие'!W19&lt;0.5,"не сформирован", "в стадии формирования")))</f>
        <v/>
      </c>
      <c r="Z19" s="214" t="str">
        <f>IF('Социально-коммуникативное разви'!AA20="","",IF('Социально-коммуникативное разви'!AF20="","",IF('Социально-коммуникативное разви'!AG20="","",IF('Социально-коммуникативное разви'!AH20="","",IF('Социально-коммуникативное разви'!AJ20="","",IF('Социально-коммуникативное разви'!AK20="","",IF('Познавательное развитие'!D20="","",IF('Познавательное развитие'!I20="","",IF('Познавательное развитие'!M20="","",IF('Познавательное развитие'!N20="","",IF('Познавательное развитие'!O20="","",IF('Познавательное развитие'!P20="","",IF('Познавательное развитие'!Q20="","",IF('Познавательное развитие'!Y20="","",IF('Художественно-эстетическое разв'!D20="","",IF('Художественно-эстетическое разв'!G20="","",IF('Художественно-эстетическое разв'!H20="","",IF('Художественно-эстетическое разв'!I20="","",IF('Физическое развитие'!W19="","",IF('Художественно-эстетическое разв'!L20="","",IF('Художественно-эстетическое разв'!M20="","",IF('Художественно-эстетическое разв'!U20="","",('Социально-коммуникативное разви'!AA20+'Социально-коммуникативное разви'!AF20+'Социально-коммуникативное разви'!AG20+'Социально-коммуникативное разви'!AH20+'Социально-коммуникативное разви'!AJ20+'Социально-коммуникативное разви'!AK20+'Познавательное развитие'!D20+'Познавательное развитие'!I20+'Познавательное развитие'!M20+'Познавательное развитие'!N20+'Познавательное развитие'!O20+'Познавательное развитие'!P20+'Познавательное развитие'!Q20+'Познавательное развитие'!Y20+'Художественно-эстетическое разв'!D20+'Художественно-эстетическое разв'!G20+'Художественно-эстетическое разв'!H20+'Художественно-эстетическое разв'!I20+'Художественно-эстетическое разв'!L20+'Художественно-эстетическое разв'!M20+'Художественно-эстетическое разв'!U20+'Физическое развитие'!W19)/22))))))))))))))))))))))</f>
        <v/>
      </c>
      <c r="AA19" s="82" t="str">
        <f t="shared" si="0"/>
        <v/>
      </c>
      <c r="AB19" s="82"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AC19" s="82"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AD19" s="82"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AE19" s="82"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AF19" s="82"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AG19" s="82"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AH19" s="82"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AI19" s="82" t="str">
        <f>IF('Познавательное развитие'!V20="","",IF('Познавательное развитие'!V20&gt;1.5,"сформирован",IF('Познавательное развитие'!V20&lt;0.5,"не сформирован", "в стадии формирования")))</f>
        <v/>
      </c>
      <c r="AJ19" s="82" t="str">
        <f>IF('Художественно-эстетическое разв'!Z20="","",IF('Художественно-эстетическое разв'!Z20&gt;1.5,"сформирован",IF('Художественно-эстетическое разв'!Z20&lt;0.5,"не сформирован", "в стадии формирования")))</f>
        <v/>
      </c>
      <c r="AK19" s="82" t="str">
        <f>IF('Художественно-эстетическое разв'!AA20="","",IF('Художественно-эстетическое разв'!AA20&gt;1.5,"сформирован",IF('Художественно-эстетическое разв'!AA20&lt;0.5,"не сформирован", "в стадии формирования")))</f>
        <v/>
      </c>
      <c r="AL19" s="214" t="str">
        <f>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разви'!X20="","",IF('Познавательное развитие'!V20="","",IF('Художественно-эстетическое разв'!Z20="","",IF('Художественно-эстетическое разв'!AE20="","",('Социально-коммуникативное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разви'!X20+'Познавательное развитие'!V20+'Художественно-эстетическое разв'!Z20+'Художественно-эстетическое разв'!AE20)/10))))))))))</f>
        <v/>
      </c>
      <c r="AM19" s="82" t="str">
        <f t="shared" si="1"/>
        <v/>
      </c>
      <c r="AN19" s="82"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AO19" s="82" t="str">
        <f>IF('Социально-коммуникативное разви'!V20="","",IF('Социально-коммуникативное разви'!V20&gt;1.5,"сформирован",IF('Социально-коммуникативное разви'!V20&lt;0.5,"не сформирован", "в стадии формирования")))</f>
        <v/>
      </c>
      <c r="AP19" s="82" t="str">
        <f>IF('Социально-коммуникативное разви'!W20="","",IF('Социально-коммуникативное разви'!W20&gt;1.5,"сформирован",IF('Социально-коммуникативное разви'!W20&lt;0.5,"не сформирован", "в стадии формирования")))</f>
        <v/>
      </c>
      <c r="AQ19" s="82" t="str">
        <f>IF('Художественно-эстетическое разв'!Y20="","",IF('Художественно-эстетическое разв'!Y20&gt;1.5,"сформирован",IF('Художественно-эстетическое разв'!Y20&lt;0.5,"не сформирован", "в стадии формирования")))</f>
        <v/>
      </c>
      <c r="AR19" s="82" t="str">
        <f>IF('Художественно-эстетическое разв'!Z20="","",IF('Художественно-эстетическое разв'!Z20&gt;1.5,"сформирован",IF('Художественно-эстетическое разв'!Z20&lt;0.5,"не сформирован", "в стадии формирования")))</f>
        <v/>
      </c>
      <c r="AS19" s="214" t="str">
        <f>IF('Социально-коммуникативное разви'!U20="","",IF('Социально-коммуникативное разви'!V20="","",IF('Социально-коммуникативное разви'!W20="","",IF('Художественно-эстетическое разв'!AC20="","",IF('Художественно-эстетическое разв'!AD20="","",('Социально-коммуникативное разви'!U20+'Социально-коммуникативное разви'!V20+'Социально-коммуникативное разви'!W20+'Художественно-эстетическое разв'!AC20+'Художественно-эстетическое разв'!AD20)/5)))))</f>
        <v/>
      </c>
      <c r="AT19" s="82" t="str">
        <f t="shared" si="2"/>
        <v/>
      </c>
      <c r="AU19" s="82" t="str">
        <f>IF('Речевое развитие'!D19="","",IF('Речевое развитие'!D19&gt;1.5,"сформирован",IF('Речевое развитие'!D19&lt;0.5,"не сформирован", "в стадии формирования")))</f>
        <v/>
      </c>
      <c r="AV19" s="82" t="str">
        <f>IF('Речевое развитие'!E19="","",IF('Речевое развитие'!E19&gt;1.5,"сформирован",IF('Речевое развитие'!E19&lt;0.5,"не сформирован", "в стадии формирования")))</f>
        <v/>
      </c>
      <c r="AW19" s="82" t="str">
        <f>IF('Речевое развитие'!F19="","",IF('Речевое развитие'!F19&gt;1.5,"сформирован",IF('Речевое развитие'!F19&lt;0.5,"не сформирован", "в стадии формирования")))</f>
        <v/>
      </c>
      <c r="AX19" s="82" t="str">
        <f>IF('Речевое развитие'!G19="","",IF('Речевое развитие'!G19&gt;1.5,"сформирован",IF('Речевое развитие'!G19&lt;0.5,"не сформирован", "в стадии формирования")))</f>
        <v/>
      </c>
      <c r="AY19" s="82" t="str">
        <f>IF('Речевое развитие'!H19="","",IF('Речевое развитие'!H19&gt;1.5,"сформирован",IF('Речевое развитие'!H19&lt;0.5,"не сформирован", "в стадии формирования")))</f>
        <v/>
      </c>
      <c r="AZ19" s="82" t="str">
        <f>IF('Речевое развитие'!I19="","",IF('Речевое развитие'!I19&gt;1.5,"сформирован",IF('Речевое развитие'!I19&lt;0.5,"не сформирован", "в стадии формирования")))</f>
        <v/>
      </c>
      <c r="BA19" s="82" t="str">
        <f>IF('Речевое развитие'!J19="","",IF('Речевое развитие'!J19&gt;1.5,"сформирован",IF('Речевое развитие'!J19&lt;0.5,"не сформирован", "в стадии формирования")))</f>
        <v/>
      </c>
      <c r="BB19" s="82" t="str">
        <f>IF('Речевое развитие'!K19="","",IF('Речевое развитие'!K19&gt;1.5,"сформирован",IF('Речевое развитие'!K19&lt;0.5,"не сформирован", "в стадии формирования")))</f>
        <v/>
      </c>
      <c r="BC19" s="82" t="str">
        <f>IF('Речевое развитие'!L19="","",IF('Речевое развитие'!L19&gt;1.5,"сформирован",IF('Речевое развитие'!L19&lt;0.5,"не сформирован", "в стадии формирования")))</f>
        <v/>
      </c>
      <c r="BD19" s="82" t="str">
        <f>IF('Речевое развитие'!M19="","",IF('Речевое развитие'!M19&gt;1.5,"сформирован",IF('Речевое развитие'!M19&lt;0.5,"не сформирован", "в стадии формирования")))</f>
        <v/>
      </c>
      <c r="BE19" s="82" t="str">
        <f>IF('Речевое развитие'!N19="","",IF('Речевое развитие'!N19&gt;1.5,"сформирован",IF('Речевое развитие'!N19&lt;0.5,"не сформирован", "в стадии формирования")))</f>
        <v/>
      </c>
      <c r="BF19" s="214" t="str">
        <f>IF('Речевое развитие'!D19="","",IF('Речевое развитие'!E19="","",IF('Речевое развитие'!F19="","",IF('Речевое развитие'!G19="","",IF('Речевое развитие'!H19="","",IF('Речевое развитие'!I19="","",IF('Речевое развитие'!J19="","",IF('Речевое развитие'!K19="","",IF('Речевое развитие'!L19="","",IF('Речевое развитие'!M19="","",IF('Речевое развитие'!N19="","",('Речевое развитие'!D19+'Речевое развитие'!E19+'Речевое развитие'!F19+'Речевое развитие'!G19+'Речевое развитие'!H19+'Речевое развитие'!I19+'Речевое развитие'!J19+'Речевое развитие'!K19+'Речевое развитие'!L19+'Речевое развитие'!M19+'Речевое развитие'!N19)/11)))))))))))</f>
        <v/>
      </c>
      <c r="BG19" s="82" t="str">
        <f t="shared" si="3"/>
        <v/>
      </c>
      <c r="BH19" s="82" t="str">
        <f>IF('Художественно-эстетическое разв'!Y20="","",IF('Художественно-эстетическое разв'!Y20&gt;1.5,"сформирован",IF('Художественно-эстетическое разв'!Y20&lt;0.5,"не сформирован", "в стадии формирования")))</f>
        <v/>
      </c>
      <c r="BI19" s="82" t="str">
        <f>IF('Физическое развитие'!D19="","",IF('Физическое развитие'!D19&gt;1.5,"сформирован",IF('Физическое развитие'!D19&lt;0.5,"не сформирован", "в стадии формирования")))</f>
        <v/>
      </c>
      <c r="BJ19" s="82" t="str">
        <f>IF('Физическое развитие'!E19="","",IF('Физическое развитие'!E19&gt;1.5,"сформирован",IF('Физическое развитие'!E19&lt;0.5,"не сформирован", "в стадии формирования")))</f>
        <v/>
      </c>
      <c r="BK19" s="82" t="str">
        <f>IF('Физическое развитие'!F19="","",IF('Физическое развитие'!F19&gt;1.5,"сформирован",IF('Физическое развитие'!F19&lt;0.5,"не сформирован", "в стадии формирования")))</f>
        <v/>
      </c>
      <c r="BL19" s="82" t="str">
        <f>IF('Физическое развитие'!G19="","",IF('Физическое развитие'!G19&gt;1.5,"сформирован",IF('Физическое развитие'!G19&lt;0.5,"не сформирован", "в стадии формирования")))</f>
        <v/>
      </c>
      <c r="BM19" s="82" t="str">
        <f>IF('Физическое развитие'!H19="","",IF('Физическое развитие'!H19&gt;1.5,"сформирован",IF('Физическое развитие'!H19&lt;0.5,"не сформирован", "в стадии формирования")))</f>
        <v/>
      </c>
      <c r="BN19" s="82" t="str">
        <f>IF('Физическое развитие'!I19="","",IF('Физическое развитие'!I19&gt;1.5,"сформирован",IF('Физическое развитие'!I19&lt;0.5,"не сформирован", "в стадии формирования")))</f>
        <v/>
      </c>
      <c r="BO19" s="82" t="str">
        <f>IF('Физическое развитие'!J19="","",IF('Физическое развитие'!J19&gt;1.5,"сформирован",IF('Физическое развитие'!J19&lt;0.5,"не сформирован", "в стадии формирования")))</f>
        <v/>
      </c>
      <c r="BP19" s="82" t="str">
        <f>IF('Физическое развитие'!K19="","",IF('Физическое развитие'!K19&gt;1.5,"сформирован",IF('Физическое развитие'!K19&lt;0.5,"не сформирован", "в стадии формирования")))</f>
        <v/>
      </c>
      <c r="BQ19" s="82" t="str">
        <f>IF('Физическое развитие'!L19="","",IF('Физическое развитие'!L19&gt;1.5,"сформирован",IF('Физическое развитие'!L19&lt;0.5,"не сформирован", "в стадии формирования")))</f>
        <v/>
      </c>
      <c r="BR19" s="82" t="str">
        <f>IF('Физическое развитие'!M19="","",IF('Физическое развитие'!M19&gt;1.5,"сформирован",IF('Физическое развитие'!M19&lt;0.5,"не сформирован", "в стадии формирования")))</f>
        <v/>
      </c>
      <c r="BS19" s="82" t="str">
        <f>IF('Физическое развитие'!N19="","",IF('Физическое развитие'!N19&gt;1.5,"сформирован",IF('Физическое развитие'!N19&lt;0.5,"не сформирован", "в стадии формирования")))</f>
        <v/>
      </c>
      <c r="BT19" s="82" t="str">
        <f>IF('Физическое развитие'!O19="","",IF('Физическое развитие'!O19&gt;1.5,"сформирован",IF('Физическое развитие'!O19&lt;0.5,"не сформирован", "в стадии формирования")))</f>
        <v/>
      </c>
      <c r="BU19" s="82" t="str">
        <f>IF('Физическое развитие'!P19="","",IF('Физическое развитие'!P19&gt;1.5,"сформирован",IF('Физическое развитие'!P19&lt;0.5,"не сформирован", "в стадии формирования")))</f>
        <v/>
      </c>
      <c r="BV19" s="214" t="str">
        <f>IF('Художественно-эстетическое разв'!Y20="","",IF('Физическое развитие'!D19="","",IF('Физическое развитие'!E19="","",IF('Физическое развитие'!F19="","",IF('Физическое развитие'!H19="","",IF('Физическое развитие'!I19="","",IF('Физическое развитие'!J19="","",IF('Физическое развитие'!L19="","",IF('Физическое развитие'!M19="","",IF('Физическое развитие'!G19="","",IF('Физическое развитие'!N19="","",IF('Физическое развитие'!O19="","",IF('Физическое развитие'!P19="","",IF('Физическое развитие'!Q19="","",('Художественно-эстетическое разв'!Y20+'Физическое развитие'!D19+'Физическое развитие'!E19+'Физическое развитие'!F19+'Физическое развитие'!H19+'Физическое развитие'!I19+'Физическое развитие'!J19+'Физическое развитие'!L19+'Физическое развитие'!M19+'Физическое развитие'!G19+'Физическое развитие'!N19+'Физическое развитие'!O19+'Физическое развитие'!P19+'Физическое развитие'!Q19)/14))))))))))))))</f>
        <v/>
      </c>
      <c r="BW19" s="82" t="str">
        <f t="shared" si="4"/>
        <v/>
      </c>
      <c r="BX19" s="82"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BY19" s="82" t="str">
        <f>IF('Социально-коммуникативное разви'!N20="","",IF('Социально-коммуникативное разви'!N20&gt;1.5,"сформирован",IF('Социально-коммуникативное разви'!N20&lt;0.5,"не сформирован", "в стадии формирования")))</f>
        <v/>
      </c>
      <c r="BZ19" s="82" t="str">
        <f>IF('Социально-коммуникативное разви'!O20="","",IF('Социально-коммуникативное разви'!O20&gt;1.5,"сформирован",IF('Социально-коммуникативное разви'!O20&lt;0.5,"не сформирован", "в стадии формирования")))</f>
        <v/>
      </c>
      <c r="CA19" s="82" t="str">
        <f>IF('Социально-коммуникативное разви'!P20="","",IF('Социально-коммуникативное разви'!P20&gt;1.5,"сформирован",IF('Социально-коммуникативное разви'!P20&lt;0.5,"не сформирован", "в стадии формирования")))</f>
        <v/>
      </c>
      <c r="CB19" s="82"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CC19" s="82" t="str">
        <f>IF('Социально-коммуникативное разви'!R20="","",IF('Социально-коммуникативное разви'!R20&gt;1.5,"сформирован",IF('Социально-коммуникативное разви'!R20&lt;0.5,"не сформирован", "в стадии формирования")))</f>
        <v/>
      </c>
      <c r="CD19" s="82"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CE19" s="82"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CF19" s="82"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CG19" s="82" t="str">
        <f>IF('Социально-коммуникативное разви'!V20="","",IF('Социально-коммуникативное разви'!V20&gt;1.5,"сформирован",IF('Социально-коммуникативное разви'!V20&lt;0.5,"не сформирован", "в стадии формирования")))</f>
        <v/>
      </c>
      <c r="CH19" s="82" t="str">
        <f>IF('Социально-коммуникативное разви'!W20="","",IF('Социально-коммуникативное разви'!W20&gt;1.5,"сформирован",IF('Социально-коммуникативное разви'!W20&lt;0.5,"не сформирован", "в стадии формирования")))</f>
        <v/>
      </c>
      <c r="CI19" s="82" t="str">
        <f>IF('Социально-коммуникативное разви'!X20="","",IF('Социально-коммуникативное разви'!X20&gt;1.5,"сформирован",IF('Социально-коммуникативное разви'!X20&lt;0.5,"не сформирован", "в стадии формирования")))</f>
        <v/>
      </c>
      <c r="CJ19" s="82" t="str">
        <f>IF('Социально-коммуникативное разви'!Y20="","",IF('Социально-коммуникативное разви'!Y20&gt;1.5,"сформирован",IF('Социально-коммуникативное разви'!Y20&lt;0.5,"не сформирован", "в стадии формирования")))</f>
        <v/>
      </c>
      <c r="CK19" s="82" t="str">
        <f>IF('Социально-коммуникативное разви'!Z20="","",IF('Социально-коммуникативное разви'!Z20&gt;1.5,"сформирован",IF('Социально-коммуникативное разви'!Z20&lt;0.5,"не сформирован", "в стадии формирования")))</f>
        <v/>
      </c>
      <c r="CL19" s="82" t="str">
        <f>IF('Физическое развитие'!K19="","",IF('Физическое развитие'!K19&gt;1.5,"сформирован",IF('Физическое развитие'!K19&lt;0.5,"не сформирован", "в стадии формирования")))</f>
        <v/>
      </c>
      <c r="CM19" s="214" t="str">
        <f>IF('Социально-коммуникативное разви'!M20="","",IF('Социально-коммуникативное разви'!N20="","",IF('Социально-коммуникативное разви'!AI20="","",IF('Социально-коммуникативное разви'!AN20="","",IF('Социально-коммуникативное разви'!AO20="","",IF('Социально-коммуникативное разви'!AP20="","",IF('Социально-коммуникативное разви'!AQ20="","",IF('Социально-коммуникативное разви'!AR20="","",IF('Социально-коммуникативное разви'!AS20="","",IF('Социально-коммуникативное разви'!AT20="","",IF('Социально-коммуникативное разви'!AV20="","",IF('Социально-коммуникативное разви'!AW20="","",IF('Социально-коммуникативное разви'!AX20="","",IF('Социально-коммуникативное разви'!AY20="","",IF('Физическое развитие'!K19="","",('Социально-коммуникативное разви'!M20+'Социально-коммуникативное разви'!N20+'Социально-коммуникативное разви'!AI20+'Социально-коммуникативное разви'!AN20+'Социально-коммуникативное разви'!AO20+'Социально-коммуникативное разви'!AP20+'Социально-коммуникативное разви'!AQ20+'Социально-коммуникативное разви'!AR20+'Социально-коммуникативное разви'!AS20+'Социально-коммуникативное разви'!AT20+'Социально-коммуникативное разви'!AV20+'Социально-коммуникативное разви'!AW20+'Социально-коммуникативное разви'!AX20+'Социально-коммуникативное разви'!AY20+'Физическое развитие'!K19)/15)))))))))))))))</f>
        <v/>
      </c>
      <c r="CN19" s="82" t="str">
        <f t="shared" si="5"/>
        <v/>
      </c>
      <c r="CO19" s="82" t="str">
        <f>IF('Социально-коммуникативное разви'!D20="","",IF('Социально-коммуникативное разви'!D20&gt;1.5,"сформирован",IF('Социально-коммуникативное разви'!D20&lt;0.5,"не сформирован", "в стадии формирования")))</f>
        <v/>
      </c>
      <c r="CP19" s="82"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CQ19" s="82"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CR19" s="82"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CS19" s="82" t="str">
        <f>IF('Социально-коммуникативное разви'!R20="","",IF('Социально-коммуникативное разви'!R20&gt;1.5,"сформирован",IF('Социально-коммуникативное разви'!R20&lt;0.5,"не сформирован", "в стадии формирования")))</f>
        <v/>
      </c>
      <c r="CT19" s="82"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CU19" s="82"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CV19" s="82" t="str">
        <f>IF('Социально-коммуникативное разви'!Y20="","",IF('Социально-коммуникативное разви'!Y20&gt;1.5,"сформирован",IF('Социально-коммуникативное разви'!Y20&lt;0.5,"не сформирован", "в стадии формирования")))</f>
        <v/>
      </c>
      <c r="CW19" s="82" t="str">
        <f>IF('Социально-коммуникативное разви'!Z20="","",IF('Социально-коммуникативное разви'!Z20&gt;1.5,"сформирован",IF('Социально-коммуникативное разви'!Z20&lt;0.5,"не сформирован", "в стадии формирования")))</f>
        <v/>
      </c>
      <c r="CX19" s="82" t="str">
        <f>IF('Социально-коммуникативное разви'!AU20="","",IF('Социально-коммуникативное разви'!AU20&gt;1.5,"сформирован",IF('Социально-коммуникативное разви'!AU20&lt;0.5,"не сформирован", "в стадии формирования")))</f>
        <v/>
      </c>
      <c r="CY19" s="82" t="str">
        <f>IF('Социально-коммуникативное разви'!AZ20="","",IF('Социально-коммуникативное разви'!AZ20&gt;1.5,"сформирован",IF('Социально-коммуникативное разви'!AZ20&lt;0.5,"не сформирован", "в стадии формирования")))</f>
        <v/>
      </c>
      <c r="CZ19" s="82" t="str">
        <f>IF('Социально-коммуникативное разви'!BA20="","",IF('Социально-коммуникативное разви'!BA20&gt;1.5,"сформирован",IF('Социально-коммуникативное разви'!BA20&lt;0.5,"не сформирован", "в стадии формирования")))</f>
        <v/>
      </c>
      <c r="DA19" s="82" t="str">
        <f>IF('Социально-коммуникативное разви'!BB20="","",IF('Социально-коммуникативное разви'!BB20&gt;1.5,"сформирован",IF('Социально-коммуникативное разви'!BB20&lt;0.5,"не сформирован", "в стадии формирования")))</f>
        <v/>
      </c>
      <c r="DB19" s="82" t="str">
        <f>IF('Познавательное развитие'!G20="","",IF('Познавательное развитие'!G20&gt;1.5,"сформирован",IF('Познавательное развитие'!G20&lt;0.5,"не сформирован", "в стадии формирования")))</f>
        <v/>
      </c>
      <c r="DC19" s="82" t="str">
        <f>IF('Познавательное развитие'!H20="","",IF('Познавательное развитие'!H20&gt;1.5,"сформирован",IF('Познавательное развитие'!H20&lt;0.5,"не сформирован", "в стадии формирования")))</f>
        <v/>
      </c>
      <c r="DD19" s="82" t="str">
        <f>IF('Познавательное развитие'!T20="","",IF('Познавательное развитие'!T20&gt;1.5,"сформирован",IF('Познавательное развитие'!T20&lt;0.5,"не сформирован", "в стадии формирования")))</f>
        <v/>
      </c>
      <c r="DE19" s="82" t="str">
        <f>IF('Познавательное развитие'!U20="","",IF('Познавательное развитие'!U20&gt;1.5,"сформирован",IF('Познавательное развитие'!U20&lt;0.5,"не сформирован", "в стадии формирования")))</f>
        <v/>
      </c>
      <c r="DF19" s="82" t="str">
        <f>IF('Познавательное развитие'!W20="","",IF('Познавательное развитие'!W20&gt;1.5,"сформирован",IF('Познавательное развитие'!W20&lt;0.5,"не сформирован", "в стадии формирования")))</f>
        <v/>
      </c>
      <c r="DG19" s="82" t="str">
        <f>IF('Познавательное развитие'!X20="","",IF('Познавательное развитие'!X20&gt;1.5,"сформирован",IF('Познавательное развитие'!X20&lt;0.5,"не сформирован", "в стадии формирования")))</f>
        <v/>
      </c>
      <c r="DH19" s="82" t="str">
        <f>IF('Познавательное развитие'!AB20="","",IF('Познавательное развитие'!AB20&gt;1.5,"сформирован",IF('Познавательное развитие'!AB20&lt;0.5,"не сформирован", "в стадии формирования")))</f>
        <v/>
      </c>
      <c r="DI19" s="82" t="str">
        <f>IF('Познавательное развитие'!AC20="","",IF('Познавательное развитие'!AC20&gt;1.5,"сформирован",IF('Познавательное развитие'!AC20&lt;0.5,"не сформирован", "в стадии формирования")))</f>
        <v/>
      </c>
      <c r="DJ19" s="82" t="str">
        <f>IF('Познавательное развитие'!AD20="","",IF('Познавательное развитие'!AD20&gt;1.5,"сформирован",IF('Познавательное развитие'!AD20&lt;0.5,"не сформирован", "в стадии формирования")))</f>
        <v/>
      </c>
      <c r="DK19" s="82" t="str">
        <f>IF('Познавательное развитие'!AE20="","",IF('Познавательное развитие'!AE20&gt;1.5,"сформирован",IF('Познавательное развитие'!AE20&lt;0.5,"не сформирован", "в стадии формирования")))</f>
        <v/>
      </c>
      <c r="DL19" s="82" t="str">
        <f>IF('Познавательное развитие'!AF20="","",IF('Познавательное развитие'!AF20&gt;1.5,"сформирован",IF('Познавательное развитие'!AF20&lt;0.5,"не сформирован", "в стадии формирования")))</f>
        <v/>
      </c>
      <c r="DM19" s="82" t="str">
        <f>IF('Познавательное развитие'!AG20="","",IF('Познавательное развитие'!AG20&gt;1.5,"сформирован",IF('Познавательное развитие'!AG20&lt;0.5,"не сформирован", "в стадии формирования")))</f>
        <v/>
      </c>
      <c r="DN19" s="82" t="str">
        <f>IF('Познавательное развитие'!AI20="","",IF('Познавательное развитие'!AI20&gt;1.5,"сформирован",IF('Познавательное развитие'!AI20&lt;0.5,"не сформирован", "в стадии формирования")))</f>
        <v/>
      </c>
      <c r="DO19" s="82" t="str">
        <f>IF('Познавательное развитие'!AJ20="","",IF('Познавательное развитие'!AJ20&gt;1.5,"сформирован",IF('Познавательное развитие'!AJ20&lt;0.5,"не сформирован", "в стадии формирования")))</f>
        <v/>
      </c>
      <c r="DP19" s="82" t="str">
        <f>IF('Познавательное развитие'!AK20="","",IF('Познавательное развитие'!AK20&gt;1.5,"сформирован",IF('Познавательное развитие'!AK20&lt;0.5,"не сформирован", "в стадии формирования")))</f>
        <v/>
      </c>
      <c r="DQ19" s="82" t="str">
        <f>IF('Познавательное развитие'!AL20="","",IF('Познавательное развитие'!AL20&gt;1.5,"сформирован",IF('Познавательное развитие'!AL20&lt;0.5,"не сформирован", "в стадии формирования")))</f>
        <v/>
      </c>
      <c r="DR19" s="82" t="str">
        <f>IF('Речевое развитие'!Q19="","",IF('Речевое развитие'!Q19&gt;1.5,"сформирован",IF('Речевое развитие'!Q19&lt;0.5,"не сформирован", "в стадии формирования")))</f>
        <v/>
      </c>
      <c r="DS19" s="82" t="str">
        <f>IF('Речевое развитие'!R19="","",IF('Речевое развитие'!R19&gt;1.5,"сформирован",IF('Речевое развитие'!R19&lt;0.5,"не сформирован", "в стадии формирования")))</f>
        <v/>
      </c>
      <c r="DT19" s="82" t="str">
        <f>IF('Речевое развитие'!S19="","",IF('Речевое развитие'!S19&gt;1.5,"сформирован",IF('Речевое развитие'!S19&lt;0.5,"не сформирован", "в стадии формирования")))</f>
        <v/>
      </c>
      <c r="DU19" s="82" t="str">
        <f>IF('Речевое развитие'!T19="","",IF('Речевое развитие'!T19&gt;1.5,"сформирован",IF('Речевое развитие'!T19&lt;0.5,"не сформирован", "в стадии формирования")))</f>
        <v/>
      </c>
      <c r="DV19" s="82" t="str">
        <f>IF('Речевое развитие'!U19="","",IF('Речевое развитие'!U19&gt;1.5,"сформирован",IF('Речевое развитие'!U19&lt;0.5,"не сформирован", "в стадии формирования")))</f>
        <v/>
      </c>
      <c r="DW19" s="82" t="str">
        <f>IF('Художественно-эстетическое разв'!S20="","",IF('Художественно-эстетическое разв'!S20&gt;1.5,"сформирован",IF('Художественно-эстетическое разв'!S20&lt;0.5,"не сформирован", "в стадии формирования")))</f>
        <v/>
      </c>
      <c r="DX19" s="82" t="str">
        <f>IF('Художественно-эстетическое разв'!T20="","",IF('Художественно-эстетическое разв'!T20&gt;1.5,"сформирован",IF('Художественно-эстетическое разв'!T20&lt;0.5,"не сформирован", "в стадии формирования")))</f>
        <v/>
      </c>
      <c r="DY19" s="82" t="str">
        <f>IF('Физическое развитие'!T19="","",IF('Физическое развитие'!T19&gt;1.5,"сформирован",IF('Физическое развитие'!T19&lt;0.5,"не сформирован", "в стадии формирования")))</f>
        <v/>
      </c>
      <c r="DZ19" s="82" t="str">
        <f>IF('Физическое развитие'!U19="","",IF('Физическое развитие'!U19&gt;1.5,"сформирован",IF('Физическое развитие'!U19&lt;0.5,"не сформирован", "в стадии формирования")))</f>
        <v/>
      </c>
      <c r="EA19" s="82" t="str">
        <f>IF('Физическое развитие'!V19="","",IF('Физическое развитие'!V19&gt;1.5,"сформирован",IF('Физическое развитие'!V19&lt;0.5,"не сформирован", "в стадии формирования")))</f>
        <v/>
      </c>
      <c r="EB19" s="214" t="str">
        <f>IF('Социально-коммуникативное разви'!D20="","",IF('Социально-коммуникативное разви'!E20="","",IF('Социально-коммуникативное разви'!F20="","",IF('Социально-коммуникативное разви'!Q20="","",IF('Социально-коммуникативное разви'!R20="","",IF('Социально-коммуникативное разви'!S20="","",IF('Социально-коммуникативное разви'!T20="","",IF('Социально-коммуникативное разви'!Y20="","",IF('Социально-коммуникативное разви'!Z20="","",IF('Социально-коммуникативное разви'!AU20="","",IF('Социально-коммуникативное разви'!AZ20="","",IF('Социально-коммуникативное разви'!BA20="","",IF('Социально-коммуникативное разви'!BB20="","",IF('Познавательное развитие'!G20="","",IF('Познавательное развитие'!H20="","",IF('Познавательное развитие'!T20="","",IF('Познавательное развитие'!U20="","",IF('Познавательное развитие'!W20="","",IF('Познавательное развитие'!X20="","",IF('Познавательное развитие'!AB20="","",IF('Познавательное развитие'!AC20="","",IF('Познавательное развитие'!AD20="","",IF('Познавательное развитие'!AE20="","",IF('Познавательное развитие'!AF20="","",IF('Познавательное развитие'!AG20="","",IF('Познавательное развитие'!AI20="","",IF('Познавательное развитие'!AJ20="","",IF('Познавательное развитие'!AK20="","",IF('Познавательное развитие'!AL20="","",IF('Речевое развитие'!Q19="","",IF('Речевое развитие'!R19="","",IF('Речевое развитие'!S19="","",IF('Речевое развитие'!T19="","",IF('Речевое развитие'!U19="","",IF('Художественно-эстетическое разв'!S20="","",IF('Художественно-эстетическое разв'!T20="","",IF('Физическое развитие'!T19="","",IF('Физическое развитие'!U19="","",IF('Физическое развитие'!V19="","",('Социально-коммуникативное разви'!D20+'Социально-коммуникативное разви'!E20+'Социально-коммуникативное разви'!F20+'Социально-коммуникативное разви'!Q20+'Социально-коммуникативное разви'!R20+'Социально-коммуникативное разви'!S20+'Социально-коммуникативное разви'!T20+'Социально-коммуникативное разви'!Y20+'Социально-коммуникативное разви'!Z20+'Социально-коммуникативное разви'!AU20+'Социально-коммуникативное разви'!AZ20+'Социально-коммуникативное разви'!BA20+'Социально-коммуникативное разви'!BB20+'Познавательное развитие'!G20+'Познавательное развитие'!H20+'Познавательное развитие'!T20+'Познавательное развитие'!U20+'Познавательное развитие'!W20+'Познавательное развитие'!X20+'Познавательное развитие'!AB20+'Познавательное развитие'!AC20+'Познавательное развитие'!AD20+'Познавательное развитие'!AE20+'Познавательное развитие'!AF20+'Познавательное развитие'!AG20+'Познавательное развитие'!AI20+'Познавательное развитие'!AJ20+'Познавательное развитие'!AK20+'Познавательное развитие'!AL20+'Речевое развитие'!Q19+'Речевое развитие'!R19+'Речевое развитие'!S19+'Речевое развитие'!T19+'Речевое развитие'!U19+'Художественно-эстетическое разв'!S20+'Художественно-эстетическое разв'!T20+'Физическое развитие'!T19+'Физическое развитие'!U19+'Физическое развитие'!V19)/39)))))))))))))))))))))))))))))))))))))))</f>
        <v/>
      </c>
      <c r="EC19" s="82" t="str">
        <f t="shared" si="6"/>
        <v/>
      </c>
    </row>
    <row r="20" spans="1:133">
      <c r="A20" s="89">
        <f>список!A18</f>
        <v>17</v>
      </c>
      <c r="B20" s="82" t="str">
        <f>IF(список!B18="","",список!B18)</f>
        <v/>
      </c>
      <c r="C20" s="82">
        <f>IF(список!C18="","",список!C18)</f>
        <v>0</v>
      </c>
      <c r="D20" s="82" t="str">
        <f>IF('Социально-коммуникативное разви'!AA21="","",IF('Социально-коммуникативное разви'!AA21&gt;1.5,"сформирован",IF('Социально-коммуникативное разви'!AA21&lt;0.5,"не сформирован", "в стадии формирования")))</f>
        <v/>
      </c>
      <c r="E20" s="82" t="str">
        <f>IF('Социально-коммуникативное разви'!AB21="","",IF('Социально-коммуникативное разви'!AB21&gt;1.5,"сформирован",IF('Социально-коммуникативное разви'!AB21&lt;0.5,"не сформирован", "в стадии формирования")))</f>
        <v/>
      </c>
      <c r="F20" s="82" t="str">
        <f>IF('Социально-коммуникативное разви'!AC21="","",IF('Социально-коммуникативное разви'!AC21&gt;1.5,"сформирован",IF('Социально-коммуникативное разви'!AC21&lt;0.5,"не сформирован", "в стадии формирования")))</f>
        <v/>
      </c>
      <c r="G20" s="82" t="str">
        <f>IF('Социально-коммуникативное разви'!AD21="","",IF('Социально-коммуникативное разви'!AD21&gt;1.5,"сформирован",IF('Социально-коммуникативное разви'!AD21&lt;0.5,"не сформирован", "в стадии формирования")))</f>
        <v/>
      </c>
      <c r="H20" s="82" t="str">
        <f>IF('Социально-коммуникативное разви'!AE21="","",IF('Социально-коммуникативное разви'!AE21&gt;1.5,"сформирован",IF('Социально-коммуникативное разви'!AE21&lt;0.5,"не сформирован", "в стадии формирования")))</f>
        <v/>
      </c>
      <c r="I20" s="82" t="str">
        <f>IF('Социально-коммуникативное разви'!AF21="","",IF('Социально-коммуникативное разви'!AF21&gt;1.5,"сформирован",IF('Социально-коммуникативное разви'!AF21&lt;0.5,"не сформирован", "в стадии формирования")))</f>
        <v/>
      </c>
      <c r="J20" s="82" t="str">
        <f>IF('Познавательное развитие'!D21="","",IF('Познавательное развитие'!D21&gt;1.5,"сформирован",IF('Познавательное развитие'!D21&lt;0.5,"не сформирован", "в стадии формирования")))</f>
        <v/>
      </c>
      <c r="K20" s="82" t="str">
        <f>IF('Познавательное развитие'!E21="","",IF('Познавательное развитие'!E21&gt;1.5,"сформирован",IF('Познавательное развитие'!E21&lt;0.5,"не сформирован", "в стадии формирования")))</f>
        <v/>
      </c>
      <c r="L20" s="82" t="str">
        <f>IF('Познавательное развитие'!F21="","",IF('Познавательное развитие'!F21&gt;1.5,"сформирован",IF('Познавательное развитие'!F21&lt;0.5,"не сформирован", "в стадии формирования")))</f>
        <v/>
      </c>
      <c r="M20" s="82" t="str">
        <f>IF('Познавательное развитие'!G21="","",IF('Познавательное развитие'!G21&gt;1.5,"сформирован",IF('Познавательное развитие'!G21&lt;0.5,"не сформирован", "в стадии формирования")))</f>
        <v/>
      </c>
      <c r="N20" s="82" t="str">
        <f>IF('Познавательное развитие'!H21="","",IF('Познавательное развитие'!H21&gt;1.5,"сформирован",IF('Познавательное развитие'!H21&lt;0.5,"не сформирован", "в стадии формирования")))</f>
        <v/>
      </c>
      <c r="O20" s="82" t="str">
        <f>IF('Познавательное развитие'!I21="","",IF('Познавательное развитие'!I21&gt;1.5,"сформирован",IF('Познавательное развитие'!I21&lt;0.5,"не сформирован", "в стадии формирования")))</f>
        <v/>
      </c>
      <c r="P20" s="82" t="str">
        <f>IF('Познавательное развитие'!J21="","",IF('Познавательное развитие'!J21&gt;1.5,"сформирован",IF('Познавательное развитие'!J21&lt;0.5,"не сформирован", "в стадии формирования")))</f>
        <v/>
      </c>
      <c r="Q20" s="82" t="str">
        <f>IF('Познавательное развитие'!K21="","",IF('Познавательное развитие'!K21&gt;1.5,"сформирован",IF('Познавательное развитие'!K21&lt;0.5,"не сформирован", "в стадии формирования")))</f>
        <v/>
      </c>
      <c r="R20" s="82"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S20" s="82" t="str">
        <f>IF('Художественно-эстетическое разв'!E21="","",IF('Художественно-эстетическое разв'!E21&gt;1.5,"сформирован",IF('Художественно-эстетическое разв'!E21&lt;0.5,"не сформирован", "в стадии формирования")))</f>
        <v/>
      </c>
      <c r="T20" s="82" t="str">
        <f>IF('Художественно-эстетическое разв'!F21="","",IF('Художественно-эстетическое разв'!F21&gt;1.5,"сформирован",IF('Художественно-эстетическое разв'!F21&lt;0.5,"не сформирован", "в стадии формирования")))</f>
        <v/>
      </c>
      <c r="U20" s="82" t="str">
        <f>IF('Художественно-эстетическое разв'!G21="","",IF('Художественно-эстетическое разв'!G21&gt;1.5,"сформирован",IF('Художественно-эстетическое разв'!G21&lt;0.5,"не сформирован", "в стадии формирования")))</f>
        <v/>
      </c>
      <c r="V20" s="82" t="str">
        <f>IF('Художественно-эстетическое разв'!H21="","",IF('Художественно-эстетическое разв'!H21&gt;1.5,"сформирован",IF('Художественно-эстетическое разв'!H21&lt;0.5,"не сформирован", "в стадии формирования")))</f>
        <v/>
      </c>
      <c r="W20" s="82" t="str">
        <f>IF('Художественно-эстетическое разв'!I21="","",IF('Художественно-эстетическое разв'!I21&gt;1.5,"сформирован",IF('Художественно-эстетическое разв'!I21&lt;0.5,"не сформирован", "в стадии формирования")))</f>
        <v/>
      </c>
      <c r="X20" s="82" t="str">
        <f>IF('Художественно-эстетическое разв'!J21="","",IF('Художественно-эстетическое разв'!J21&gt;1.5,"сформирован",IF('Художественно-эстетическое разв'!J21&lt;0.5,"не сформирован", "в стадии формирования")))</f>
        <v/>
      </c>
      <c r="Y20" s="82" t="str">
        <f>IF('Физическое развитие'!W20="","",IF('Физическое развитие'!W20&gt;1.5,"сформирован",IF('Физическое развитие'!W20&lt;0.5,"не сформирован", "в стадии формирования")))</f>
        <v/>
      </c>
      <c r="Z20" s="214" t="str">
        <f>IF('Социально-коммуникативное разви'!AA21="","",IF('Социально-коммуникативное разви'!AF21="","",IF('Социально-коммуникативное разви'!AG21="","",IF('Социально-коммуникативное разви'!AH21="","",IF('Социально-коммуникативное разви'!AJ21="","",IF('Социально-коммуникативное разви'!AK21="","",IF('Познавательное развитие'!D21="","",IF('Познавательное развитие'!I21="","",IF('Познавательное развитие'!M21="","",IF('Познавательное развитие'!N21="","",IF('Познавательное развитие'!O21="","",IF('Познавательное развитие'!P21="","",IF('Познавательное развитие'!Q21="","",IF('Познавательное развитие'!Y21="","",IF('Художественно-эстетическое разв'!D21="","",IF('Художественно-эстетическое разв'!G21="","",IF('Художественно-эстетическое разв'!H21="","",IF('Художественно-эстетическое разв'!I21="","",IF('Физическое развитие'!W20="","",IF('Художественно-эстетическое разв'!L21="","",IF('Художественно-эстетическое разв'!M21="","",IF('Художественно-эстетическое разв'!U21="","",('Социально-коммуникативное разви'!AA21+'Социально-коммуникативное разви'!AF21+'Социально-коммуникативное разви'!AG21+'Социально-коммуникативное разви'!AH21+'Социально-коммуникативное разви'!AJ21+'Социально-коммуникативное разви'!AK21+'Познавательное развитие'!D21+'Познавательное развитие'!I21+'Познавательное развитие'!M21+'Познавательное развитие'!N21+'Познавательное развитие'!O21+'Познавательное развитие'!P21+'Познавательное развитие'!Q21+'Познавательное развитие'!Y21+'Художественно-эстетическое разв'!D21+'Художественно-эстетическое разв'!G21+'Художественно-эстетическое разв'!H21+'Художественно-эстетическое разв'!I21+'Художественно-эстетическое разв'!L21+'Художественно-эстетическое разв'!M21+'Художественно-эстетическое разв'!U21+'Физическое развитие'!W20)/22))))))))))))))))))))))</f>
        <v/>
      </c>
      <c r="AA20" s="82" t="str">
        <f t="shared" si="0"/>
        <v/>
      </c>
      <c r="AB20" s="82"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AC20" s="82"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AD20" s="82"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AE20" s="82"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AF20" s="82"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AG20" s="82"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AH20" s="82"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AI20" s="82" t="str">
        <f>IF('Познавательное развитие'!V21="","",IF('Познавательное развитие'!V21&gt;1.5,"сформирован",IF('Познавательное развитие'!V21&lt;0.5,"не сформирован", "в стадии формирования")))</f>
        <v/>
      </c>
      <c r="AJ20" s="82" t="str">
        <f>IF('Художественно-эстетическое разв'!Z21="","",IF('Художественно-эстетическое разв'!Z21&gt;1.5,"сформирован",IF('Художественно-эстетическое разв'!Z21&lt;0.5,"не сформирован", "в стадии формирования")))</f>
        <v/>
      </c>
      <c r="AK20" s="82" t="str">
        <f>IF('Художественно-эстетическое разв'!AA21="","",IF('Художественно-эстетическое разв'!AA21&gt;1.5,"сформирован",IF('Художественно-эстетическое разв'!AA21&lt;0.5,"не сформирован", "в стадии формирования")))</f>
        <v/>
      </c>
      <c r="AL20" s="214" t="str">
        <f>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разви'!X21="","",IF('Познавательное развитие'!V21="","",IF('Художественно-эстетическое разв'!Z21="","",IF('Художественно-эстетическое разв'!AE21="","",('Социально-коммуникативное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разви'!X21+'Познавательное развитие'!V21+'Художественно-эстетическое разв'!Z21+'Художественно-эстетическое разв'!AE21)/10))))))))))</f>
        <v/>
      </c>
      <c r="AM20" s="82" t="str">
        <f t="shared" si="1"/>
        <v/>
      </c>
      <c r="AN20" s="82"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AO20" s="82" t="str">
        <f>IF('Социально-коммуникативное разви'!V21="","",IF('Социально-коммуникативное разви'!V21&gt;1.5,"сформирован",IF('Социально-коммуникативное разви'!V21&lt;0.5,"не сформирован", "в стадии формирования")))</f>
        <v/>
      </c>
      <c r="AP20" s="82" t="str">
        <f>IF('Социально-коммуникативное разви'!W21="","",IF('Социально-коммуникативное разви'!W21&gt;1.5,"сформирован",IF('Социально-коммуникативное разви'!W21&lt;0.5,"не сформирован", "в стадии формирования")))</f>
        <v/>
      </c>
      <c r="AQ20" s="82" t="str">
        <f>IF('Художественно-эстетическое разв'!Y21="","",IF('Художественно-эстетическое разв'!Y21&gt;1.5,"сформирован",IF('Художественно-эстетическое разв'!Y21&lt;0.5,"не сформирован", "в стадии формирования")))</f>
        <v/>
      </c>
      <c r="AR20" s="82" t="str">
        <f>IF('Художественно-эстетическое разв'!Z21="","",IF('Художественно-эстетическое разв'!Z21&gt;1.5,"сформирован",IF('Художественно-эстетическое разв'!Z21&lt;0.5,"не сформирован", "в стадии формирования")))</f>
        <v/>
      </c>
      <c r="AS20" s="214" t="str">
        <f>IF('Социально-коммуникативное разви'!U21="","",IF('Социально-коммуникативное разви'!V21="","",IF('Социально-коммуникативное разви'!W21="","",IF('Художественно-эстетическое разв'!AC21="","",IF('Художественно-эстетическое разв'!AD21="","",('Социально-коммуникативное разви'!U21+'Социально-коммуникативное разви'!V21+'Социально-коммуникативное разви'!W21+'Художественно-эстетическое разв'!AC21+'Художественно-эстетическое разв'!AD21)/5)))))</f>
        <v/>
      </c>
      <c r="AT20" s="82" t="str">
        <f t="shared" si="2"/>
        <v/>
      </c>
      <c r="AU20" s="82" t="str">
        <f>IF('Речевое развитие'!D20="","",IF('Речевое развитие'!D20&gt;1.5,"сформирован",IF('Речевое развитие'!D20&lt;0.5,"не сформирован", "в стадии формирования")))</f>
        <v/>
      </c>
      <c r="AV20" s="82" t="str">
        <f>IF('Речевое развитие'!E20="","",IF('Речевое развитие'!E20&gt;1.5,"сформирован",IF('Речевое развитие'!E20&lt;0.5,"не сформирован", "в стадии формирования")))</f>
        <v/>
      </c>
      <c r="AW20" s="82" t="str">
        <f>IF('Речевое развитие'!F20="","",IF('Речевое развитие'!F20&gt;1.5,"сформирован",IF('Речевое развитие'!F20&lt;0.5,"не сформирован", "в стадии формирования")))</f>
        <v/>
      </c>
      <c r="AX20" s="82" t="str">
        <f>IF('Речевое развитие'!G20="","",IF('Речевое развитие'!G20&gt;1.5,"сформирован",IF('Речевое развитие'!G20&lt;0.5,"не сформирован", "в стадии формирования")))</f>
        <v/>
      </c>
      <c r="AY20" s="82" t="str">
        <f>IF('Речевое развитие'!H20="","",IF('Речевое развитие'!H20&gt;1.5,"сформирован",IF('Речевое развитие'!H20&lt;0.5,"не сформирован", "в стадии формирования")))</f>
        <v/>
      </c>
      <c r="AZ20" s="82" t="str">
        <f>IF('Речевое развитие'!I20="","",IF('Речевое развитие'!I20&gt;1.5,"сформирован",IF('Речевое развитие'!I20&lt;0.5,"не сформирован", "в стадии формирования")))</f>
        <v/>
      </c>
      <c r="BA20" s="82" t="str">
        <f>IF('Речевое развитие'!J20="","",IF('Речевое развитие'!J20&gt;1.5,"сформирован",IF('Речевое развитие'!J20&lt;0.5,"не сформирован", "в стадии формирования")))</f>
        <v/>
      </c>
      <c r="BB20" s="82" t="str">
        <f>IF('Речевое развитие'!K20="","",IF('Речевое развитие'!K20&gt;1.5,"сформирован",IF('Речевое развитие'!K20&lt;0.5,"не сформирован", "в стадии формирования")))</f>
        <v/>
      </c>
      <c r="BC20" s="82" t="str">
        <f>IF('Речевое развитие'!L20="","",IF('Речевое развитие'!L20&gt;1.5,"сформирован",IF('Речевое развитие'!L20&lt;0.5,"не сформирован", "в стадии формирования")))</f>
        <v/>
      </c>
      <c r="BD20" s="82" t="str">
        <f>IF('Речевое развитие'!M20="","",IF('Речевое развитие'!M20&gt;1.5,"сформирован",IF('Речевое развитие'!M20&lt;0.5,"не сформирован", "в стадии формирования")))</f>
        <v/>
      </c>
      <c r="BE20" s="82" t="str">
        <f>IF('Речевое развитие'!N20="","",IF('Речевое развитие'!N20&gt;1.5,"сформирован",IF('Речевое развитие'!N20&lt;0.5,"не сформирован", "в стадии формирования")))</f>
        <v/>
      </c>
      <c r="BF20" s="214" t="str">
        <f>IF('Речевое развитие'!D20="","",IF('Речевое развитие'!E20="","",IF('Речевое развитие'!F20="","",IF('Речевое развитие'!G20="","",IF('Речевое развитие'!H20="","",IF('Речевое развитие'!I20="","",IF('Речевое развитие'!J20="","",IF('Речевое развитие'!K20="","",IF('Речевое развитие'!L20="","",IF('Речевое развитие'!M20="","",IF('Речевое развитие'!N20="","",('Речевое развитие'!D20+'Речевое развитие'!E20+'Речевое развитие'!F20+'Речевое развитие'!G20+'Речевое развитие'!H20+'Речевое развитие'!I20+'Речевое развитие'!J20+'Речевое развитие'!K20+'Речевое развитие'!L20+'Речевое развитие'!M20+'Речевое развитие'!N20)/11)))))))))))</f>
        <v/>
      </c>
      <c r="BG20" s="82" t="str">
        <f t="shared" si="3"/>
        <v/>
      </c>
      <c r="BH20" s="82" t="str">
        <f>IF('Художественно-эстетическое разв'!Y21="","",IF('Художественно-эстетическое разв'!Y21&gt;1.5,"сформирован",IF('Художественно-эстетическое разв'!Y21&lt;0.5,"не сформирован", "в стадии формирования")))</f>
        <v/>
      </c>
      <c r="BI20" s="82" t="str">
        <f>IF('Физическое развитие'!D20="","",IF('Физическое развитие'!D20&gt;1.5,"сформирован",IF('Физическое развитие'!D20&lt;0.5,"не сформирован", "в стадии формирования")))</f>
        <v/>
      </c>
      <c r="BJ20" s="82" t="str">
        <f>IF('Физическое развитие'!E20="","",IF('Физическое развитие'!E20&gt;1.5,"сформирован",IF('Физическое развитие'!E20&lt;0.5,"не сформирован", "в стадии формирования")))</f>
        <v/>
      </c>
      <c r="BK20" s="82" t="str">
        <f>IF('Физическое развитие'!F20="","",IF('Физическое развитие'!F20&gt;1.5,"сформирован",IF('Физическое развитие'!F20&lt;0.5,"не сформирован", "в стадии формирования")))</f>
        <v/>
      </c>
      <c r="BL20" s="82" t="str">
        <f>IF('Физическое развитие'!G20="","",IF('Физическое развитие'!G20&gt;1.5,"сформирован",IF('Физическое развитие'!G20&lt;0.5,"не сформирован", "в стадии формирования")))</f>
        <v/>
      </c>
      <c r="BM20" s="82" t="str">
        <f>IF('Физическое развитие'!H20="","",IF('Физическое развитие'!H20&gt;1.5,"сформирован",IF('Физическое развитие'!H20&lt;0.5,"не сформирован", "в стадии формирования")))</f>
        <v/>
      </c>
      <c r="BN20" s="82" t="str">
        <f>IF('Физическое развитие'!I20="","",IF('Физическое развитие'!I20&gt;1.5,"сформирован",IF('Физическое развитие'!I20&lt;0.5,"не сформирован", "в стадии формирования")))</f>
        <v/>
      </c>
      <c r="BO20" s="82" t="str">
        <f>IF('Физическое развитие'!J20="","",IF('Физическое развитие'!J20&gt;1.5,"сформирован",IF('Физическое развитие'!J20&lt;0.5,"не сформирован", "в стадии формирования")))</f>
        <v/>
      </c>
      <c r="BP20" s="82" t="str">
        <f>IF('Физическое развитие'!K20="","",IF('Физическое развитие'!K20&gt;1.5,"сформирован",IF('Физическое развитие'!K20&lt;0.5,"не сформирован", "в стадии формирования")))</f>
        <v/>
      </c>
      <c r="BQ20" s="82" t="str">
        <f>IF('Физическое развитие'!L20="","",IF('Физическое развитие'!L20&gt;1.5,"сформирован",IF('Физическое развитие'!L20&lt;0.5,"не сформирован", "в стадии формирования")))</f>
        <v/>
      </c>
      <c r="BR20" s="82" t="str">
        <f>IF('Физическое развитие'!M20="","",IF('Физическое развитие'!M20&gt;1.5,"сформирован",IF('Физическое развитие'!M20&lt;0.5,"не сформирован", "в стадии формирования")))</f>
        <v/>
      </c>
      <c r="BS20" s="82" t="str">
        <f>IF('Физическое развитие'!N20="","",IF('Физическое развитие'!N20&gt;1.5,"сформирован",IF('Физическое развитие'!N20&lt;0.5,"не сформирован", "в стадии формирования")))</f>
        <v/>
      </c>
      <c r="BT20" s="82" t="str">
        <f>IF('Физическое развитие'!O20="","",IF('Физическое развитие'!O20&gt;1.5,"сформирован",IF('Физическое развитие'!O20&lt;0.5,"не сформирован", "в стадии формирования")))</f>
        <v/>
      </c>
      <c r="BU20" s="82" t="str">
        <f>IF('Физическое развитие'!P20="","",IF('Физическое развитие'!P20&gt;1.5,"сформирован",IF('Физическое развитие'!P20&lt;0.5,"не сформирован", "в стадии формирования")))</f>
        <v/>
      </c>
      <c r="BV20" s="214" t="str">
        <f>IF('Художественно-эстетическое разв'!Y21="","",IF('Физическое развитие'!D20="","",IF('Физическое развитие'!E20="","",IF('Физическое развитие'!F20="","",IF('Физическое развитие'!H20="","",IF('Физическое развитие'!I20="","",IF('Физическое развитие'!J20="","",IF('Физическое развитие'!L20="","",IF('Физическое развитие'!M20="","",IF('Физическое развитие'!G20="","",IF('Физическое развитие'!N20="","",IF('Физическое развитие'!O20="","",IF('Физическое развитие'!P20="","",IF('Физическое развитие'!Q20="","",('Художественно-эстетическое разв'!Y21+'Физическое развитие'!D20+'Физическое развитие'!E20+'Физическое развитие'!F20+'Физическое развитие'!H20+'Физическое развитие'!I20+'Физическое развитие'!J20+'Физическое развитие'!L20+'Физическое развитие'!M20+'Физическое развитие'!G20+'Физическое развитие'!N20+'Физическое развитие'!O20+'Физическое развитие'!P20+'Физическое развитие'!Q20)/14))))))))))))))</f>
        <v/>
      </c>
      <c r="BW20" s="82" t="str">
        <f t="shared" si="4"/>
        <v/>
      </c>
      <c r="BX20" s="82"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BY20" s="82" t="str">
        <f>IF('Социально-коммуникативное разви'!N21="","",IF('Социально-коммуникативное разви'!N21&gt;1.5,"сформирован",IF('Социально-коммуникативное разви'!N21&lt;0.5,"не сформирован", "в стадии формирования")))</f>
        <v/>
      </c>
      <c r="BZ20" s="82" t="str">
        <f>IF('Социально-коммуникативное разви'!O21="","",IF('Социально-коммуникативное разви'!O21&gt;1.5,"сформирован",IF('Социально-коммуникативное разви'!O21&lt;0.5,"не сформирован", "в стадии формирования")))</f>
        <v/>
      </c>
      <c r="CA20" s="82" t="str">
        <f>IF('Социально-коммуникативное разви'!P21="","",IF('Социально-коммуникативное разви'!P21&gt;1.5,"сформирован",IF('Социально-коммуникативное разви'!P21&lt;0.5,"не сформирован", "в стадии формирования")))</f>
        <v/>
      </c>
      <c r="CB20" s="82"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CC20" s="82" t="str">
        <f>IF('Социально-коммуникативное разви'!R21="","",IF('Социально-коммуникативное разви'!R21&gt;1.5,"сформирован",IF('Социально-коммуникативное разви'!R21&lt;0.5,"не сформирован", "в стадии формирования")))</f>
        <v/>
      </c>
      <c r="CD20" s="82"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CE20" s="82"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CF20" s="82"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CG20" s="82" t="str">
        <f>IF('Социально-коммуникативное разви'!V21="","",IF('Социально-коммуникативное разви'!V21&gt;1.5,"сформирован",IF('Социально-коммуникативное разви'!V21&lt;0.5,"не сформирован", "в стадии формирования")))</f>
        <v/>
      </c>
      <c r="CH20" s="82" t="str">
        <f>IF('Социально-коммуникативное разви'!W21="","",IF('Социально-коммуникативное разви'!W21&gt;1.5,"сформирован",IF('Социально-коммуникативное разви'!W21&lt;0.5,"не сформирован", "в стадии формирования")))</f>
        <v/>
      </c>
      <c r="CI20" s="82" t="str">
        <f>IF('Социально-коммуникативное разви'!X21="","",IF('Социально-коммуникативное разви'!X21&gt;1.5,"сформирован",IF('Социально-коммуникативное разви'!X21&lt;0.5,"не сформирован", "в стадии формирования")))</f>
        <v/>
      </c>
      <c r="CJ20" s="82" t="str">
        <f>IF('Социально-коммуникативное разви'!Y21="","",IF('Социально-коммуникативное разви'!Y21&gt;1.5,"сформирован",IF('Социально-коммуникативное разви'!Y21&lt;0.5,"не сформирован", "в стадии формирования")))</f>
        <v/>
      </c>
      <c r="CK20" s="82" t="str">
        <f>IF('Социально-коммуникативное разви'!Z21="","",IF('Социально-коммуникативное разви'!Z21&gt;1.5,"сформирован",IF('Социально-коммуникативное разви'!Z21&lt;0.5,"не сформирован", "в стадии формирования")))</f>
        <v/>
      </c>
      <c r="CL20" s="82" t="str">
        <f>IF('Физическое развитие'!K20="","",IF('Физическое развитие'!K20&gt;1.5,"сформирован",IF('Физическое развитие'!K20&lt;0.5,"не сформирован", "в стадии формирования")))</f>
        <v/>
      </c>
      <c r="CM20" s="214" t="str">
        <f>IF('Социально-коммуникативное разви'!M21="","",IF('Социально-коммуникативное разви'!N21="","",IF('Социально-коммуникативное разви'!AI21="","",IF('Социально-коммуникативное разви'!AN21="","",IF('Социально-коммуникативное разви'!AO21="","",IF('Социально-коммуникативное разви'!AP21="","",IF('Социально-коммуникативное разви'!AQ21="","",IF('Социально-коммуникативное разви'!AR21="","",IF('Социально-коммуникативное разви'!AS21="","",IF('Социально-коммуникативное разви'!AT21="","",IF('Социально-коммуникативное разви'!AV21="","",IF('Социально-коммуникативное разви'!AW21="","",IF('Социально-коммуникативное разви'!AX21="","",IF('Социально-коммуникативное разви'!AY21="","",IF('Физическое развитие'!K20="","",('Социально-коммуникативное разви'!M21+'Социально-коммуникативное разви'!N21+'Социально-коммуникативное разви'!AI21+'Социально-коммуникативное разви'!AN21+'Социально-коммуникативное разви'!AO21+'Социально-коммуникативное разви'!AP21+'Социально-коммуникативное разви'!AQ21+'Социально-коммуникативное разви'!AR21+'Социально-коммуникативное разви'!AS21+'Социально-коммуникативное разви'!AT21+'Социально-коммуникативное разви'!AV21+'Социально-коммуникативное разви'!AW21+'Социально-коммуникативное разви'!AX21+'Социально-коммуникативное разви'!AY21+'Физическое развитие'!K20)/15)))))))))))))))</f>
        <v/>
      </c>
      <c r="CN20" s="82" t="str">
        <f t="shared" si="5"/>
        <v/>
      </c>
      <c r="CO20" s="82" t="str">
        <f>IF('Социально-коммуникативное разви'!D21="","",IF('Социально-коммуникативное разви'!D21&gt;1.5,"сформирован",IF('Социально-коммуникативное разви'!D21&lt;0.5,"не сформирован", "в стадии формирования")))</f>
        <v/>
      </c>
      <c r="CP20" s="82"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CQ20" s="82"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CR20" s="82"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CS20" s="82" t="str">
        <f>IF('Социально-коммуникативное разви'!R21="","",IF('Социально-коммуникативное разви'!R21&gt;1.5,"сформирован",IF('Социально-коммуникативное разви'!R21&lt;0.5,"не сформирован", "в стадии формирования")))</f>
        <v/>
      </c>
      <c r="CT20" s="82"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CU20" s="82"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CV20" s="82" t="str">
        <f>IF('Социально-коммуникативное разви'!Y21="","",IF('Социально-коммуникативное разви'!Y21&gt;1.5,"сформирован",IF('Социально-коммуникативное разви'!Y21&lt;0.5,"не сформирован", "в стадии формирования")))</f>
        <v/>
      </c>
      <c r="CW20" s="82" t="str">
        <f>IF('Социально-коммуникативное разви'!Z21="","",IF('Социально-коммуникативное разви'!Z21&gt;1.5,"сформирован",IF('Социально-коммуникативное разви'!Z21&lt;0.5,"не сформирован", "в стадии формирования")))</f>
        <v/>
      </c>
      <c r="CX20" s="82" t="str">
        <f>IF('Социально-коммуникативное разви'!AU21="","",IF('Социально-коммуникативное разви'!AU21&gt;1.5,"сформирован",IF('Социально-коммуникативное разви'!AU21&lt;0.5,"не сформирован", "в стадии формирования")))</f>
        <v/>
      </c>
      <c r="CY20" s="82" t="str">
        <f>IF('Социально-коммуникативное разви'!AZ21="","",IF('Социально-коммуникативное разви'!AZ21&gt;1.5,"сформирован",IF('Социально-коммуникативное разви'!AZ21&lt;0.5,"не сформирован", "в стадии формирования")))</f>
        <v/>
      </c>
      <c r="CZ20" s="82" t="str">
        <f>IF('Социально-коммуникативное разви'!BA21="","",IF('Социально-коммуникативное разви'!BA21&gt;1.5,"сформирован",IF('Социально-коммуникативное разви'!BA21&lt;0.5,"не сформирован", "в стадии формирования")))</f>
        <v/>
      </c>
      <c r="DA20" s="82" t="str">
        <f>IF('Социально-коммуникативное разви'!BB21="","",IF('Социально-коммуникативное разви'!BB21&gt;1.5,"сформирован",IF('Социально-коммуникативное разви'!BB21&lt;0.5,"не сформирован", "в стадии формирования")))</f>
        <v/>
      </c>
      <c r="DB20" s="82" t="str">
        <f>IF('Познавательное развитие'!G21="","",IF('Познавательное развитие'!G21&gt;1.5,"сформирован",IF('Познавательное развитие'!G21&lt;0.5,"не сформирован", "в стадии формирования")))</f>
        <v/>
      </c>
      <c r="DC20" s="82" t="str">
        <f>IF('Познавательное развитие'!H21="","",IF('Познавательное развитие'!H21&gt;1.5,"сформирован",IF('Познавательное развитие'!H21&lt;0.5,"не сформирован", "в стадии формирования")))</f>
        <v/>
      </c>
      <c r="DD20" s="82" t="str">
        <f>IF('Познавательное развитие'!T21="","",IF('Познавательное развитие'!T21&gt;1.5,"сформирован",IF('Познавательное развитие'!T21&lt;0.5,"не сформирован", "в стадии формирования")))</f>
        <v/>
      </c>
      <c r="DE20" s="82" t="str">
        <f>IF('Познавательное развитие'!U21="","",IF('Познавательное развитие'!U21&gt;1.5,"сформирован",IF('Познавательное развитие'!U21&lt;0.5,"не сформирован", "в стадии формирования")))</f>
        <v/>
      </c>
      <c r="DF20" s="82" t="str">
        <f>IF('Познавательное развитие'!W21="","",IF('Познавательное развитие'!W21&gt;1.5,"сформирован",IF('Познавательное развитие'!W21&lt;0.5,"не сформирован", "в стадии формирования")))</f>
        <v/>
      </c>
      <c r="DG20" s="82" t="str">
        <f>IF('Познавательное развитие'!X21="","",IF('Познавательное развитие'!X21&gt;1.5,"сформирован",IF('Познавательное развитие'!X21&lt;0.5,"не сформирован", "в стадии формирования")))</f>
        <v/>
      </c>
      <c r="DH20" s="82" t="str">
        <f>IF('Познавательное развитие'!AB21="","",IF('Познавательное развитие'!AB21&gt;1.5,"сформирован",IF('Познавательное развитие'!AB21&lt;0.5,"не сформирован", "в стадии формирования")))</f>
        <v/>
      </c>
      <c r="DI20" s="82" t="str">
        <f>IF('Познавательное развитие'!AC21="","",IF('Познавательное развитие'!AC21&gt;1.5,"сформирован",IF('Познавательное развитие'!AC21&lt;0.5,"не сформирован", "в стадии формирования")))</f>
        <v/>
      </c>
      <c r="DJ20" s="82" t="str">
        <f>IF('Познавательное развитие'!AD21="","",IF('Познавательное развитие'!AD21&gt;1.5,"сформирован",IF('Познавательное развитие'!AD21&lt;0.5,"не сформирован", "в стадии формирования")))</f>
        <v/>
      </c>
      <c r="DK20" s="82" t="str">
        <f>IF('Познавательное развитие'!AE21="","",IF('Познавательное развитие'!AE21&gt;1.5,"сформирован",IF('Познавательное развитие'!AE21&lt;0.5,"не сформирован", "в стадии формирования")))</f>
        <v/>
      </c>
      <c r="DL20" s="82" t="str">
        <f>IF('Познавательное развитие'!AF21="","",IF('Познавательное развитие'!AF21&gt;1.5,"сформирован",IF('Познавательное развитие'!AF21&lt;0.5,"не сформирован", "в стадии формирования")))</f>
        <v/>
      </c>
      <c r="DM20" s="82" t="str">
        <f>IF('Познавательное развитие'!AG21="","",IF('Познавательное развитие'!AG21&gt;1.5,"сформирован",IF('Познавательное развитие'!AG21&lt;0.5,"не сформирован", "в стадии формирования")))</f>
        <v/>
      </c>
      <c r="DN20" s="82" t="str">
        <f>IF('Познавательное развитие'!AI21="","",IF('Познавательное развитие'!AI21&gt;1.5,"сформирован",IF('Познавательное развитие'!AI21&lt;0.5,"не сформирован", "в стадии формирования")))</f>
        <v/>
      </c>
      <c r="DO20" s="82" t="str">
        <f>IF('Познавательное развитие'!AJ21="","",IF('Познавательное развитие'!AJ21&gt;1.5,"сформирован",IF('Познавательное развитие'!AJ21&lt;0.5,"не сформирован", "в стадии формирования")))</f>
        <v/>
      </c>
      <c r="DP20" s="82" t="str">
        <f>IF('Познавательное развитие'!AK21="","",IF('Познавательное развитие'!AK21&gt;1.5,"сформирован",IF('Познавательное развитие'!AK21&lt;0.5,"не сформирован", "в стадии формирования")))</f>
        <v/>
      </c>
      <c r="DQ20" s="82" t="str">
        <f>IF('Познавательное развитие'!AL21="","",IF('Познавательное развитие'!AL21&gt;1.5,"сформирован",IF('Познавательное развитие'!AL21&lt;0.5,"не сформирован", "в стадии формирования")))</f>
        <v/>
      </c>
      <c r="DR20" s="82" t="str">
        <f>IF('Речевое развитие'!Q20="","",IF('Речевое развитие'!Q20&gt;1.5,"сформирован",IF('Речевое развитие'!Q20&lt;0.5,"не сформирован", "в стадии формирования")))</f>
        <v/>
      </c>
      <c r="DS20" s="82" t="str">
        <f>IF('Речевое развитие'!R20="","",IF('Речевое развитие'!R20&gt;1.5,"сформирован",IF('Речевое развитие'!R20&lt;0.5,"не сформирован", "в стадии формирования")))</f>
        <v/>
      </c>
      <c r="DT20" s="82" t="str">
        <f>IF('Речевое развитие'!S20="","",IF('Речевое развитие'!S20&gt;1.5,"сформирован",IF('Речевое развитие'!S20&lt;0.5,"не сформирован", "в стадии формирования")))</f>
        <v/>
      </c>
      <c r="DU20" s="82" t="str">
        <f>IF('Речевое развитие'!T20="","",IF('Речевое развитие'!T20&gt;1.5,"сформирован",IF('Речевое развитие'!T20&lt;0.5,"не сформирован", "в стадии формирования")))</f>
        <v/>
      </c>
      <c r="DV20" s="82" t="str">
        <f>IF('Речевое развитие'!U20="","",IF('Речевое развитие'!U20&gt;1.5,"сформирован",IF('Речевое развитие'!U20&lt;0.5,"не сформирован", "в стадии формирования")))</f>
        <v/>
      </c>
      <c r="DW20" s="82" t="str">
        <f>IF('Художественно-эстетическое разв'!S21="","",IF('Художественно-эстетическое разв'!S21&gt;1.5,"сформирован",IF('Художественно-эстетическое разв'!S21&lt;0.5,"не сформирован", "в стадии формирования")))</f>
        <v/>
      </c>
      <c r="DX20" s="82" t="str">
        <f>IF('Художественно-эстетическое разв'!T21="","",IF('Художественно-эстетическое разв'!T21&gt;1.5,"сформирован",IF('Художественно-эстетическое разв'!T21&lt;0.5,"не сформирован", "в стадии формирования")))</f>
        <v/>
      </c>
      <c r="DY20" s="82" t="str">
        <f>IF('Физическое развитие'!T20="","",IF('Физическое развитие'!T20&gt;1.5,"сформирован",IF('Физическое развитие'!T20&lt;0.5,"не сформирован", "в стадии формирования")))</f>
        <v/>
      </c>
      <c r="DZ20" s="82" t="str">
        <f>IF('Физическое развитие'!U20="","",IF('Физическое развитие'!U20&gt;1.5,"сформирован",IF('Физическое развитие'!U20&lt;0.5,"не сформирован", "в стадии формирования")))</f>
        <v/>
      </c>
      <c r="EA20" s="82" t="str">
        <f>IF('Физическое развитие'!V20="","",IF('Физическое развитие'!V20&gt;1.5,"сформирован",IF('Физическое развитие'!V20&lt;0.5,"не сформирован", "в стадии формирования")))</f>
        <v/>
      </c>
      <c r="EB20" s="214" t="str">
        <f>IF('Социально-коммуникативное разви'!D21="","",IF('Социально-коммуникативное разви'!E21="","",IF('Социально-коммуникативное разви'!F21="","",IF('Социально-коммуникативное разви'!Q23="","",IF('Социально-коммуникативное разви'!R21="","",IF('Социально-коммуникативное разви'!S21="","",IF('Социально-коммуникативное разви'!T21="","",IF('Социально-коммуникативное разви'!Y21="","",IF('Социально-коммуникативное разви'!Z21="","",IF('Социально-коммуникативное разви'!AU21="","",IF('Социально-коммуникативное разви'!AZ21="","",IF('Социально-коммуникативное разви'!BA21="","",IF('Социально-коммуникативное разви'!BB21="","",IF('Познавательное развитие'!G21="","",IF('Познавательное развитие'!H21="","",IF('Познавательное развитие'!T21="","",IF('Познавательное развитие'!U21="","",IF('Познавательное развитие'!W21="","",IF('Познавательное развитие'!X21="","",IF('Познавательное развитие'!AB21="","",IF('Познавательное развитие'!AC21="","",IF('Познавательное развитие'!AD21="","",IF('Познавательное развитие'!AE21="","",IF('Познавательное развитие'!AF21="","",IF('Познавательное развитие'!AG21="","",IF('Познавательное развитие'!AI21="","",IF('Познавательное развитие'!AJ21="","",IF('Познавательное развитие'!AK21="","",IF('Познавательное развитие'!AL21="","",IF('Речевое развитие'!Q20="","",IF('Речевое развитие'!R20="","",IF('Речевое развитие'!S20="","",IF('Речевое развитие'!T20="","",IF('Речевое развитие'!U20="","",IF('Художественно-эстетическое разв'!S21="","",IF('Художественно-эстетическое разв'!T21="","",IF('Физическое развитие'!T20="","",IF('Физическое развитие'!U20="","",IF('Физическое развитие'!V20="","",('Социально-коммуникативное разви'!D21+'Социально-коммуникативное разви'!E21+'Социально-коммуникативное разви'!F21+'Социально-коммуникативное разви'!Q23+'Социально-коммуникативное разви'!R21+'Социально-коммуникативное разви'!S21+'Социально-коммуникативное разви'!T21+'Социально-коммуникативное разви'!Y21+'Социально-коммуникативное разви'!Z21+'Социально-коммуникативное разви'!AU21+'Социально-коммуникативное разви'!AZ21+'Социально-коммуникативное разви'!BA21+'Социально-коммуникативное разви'!BB21+'Познавательное развитие'!G21+'Познавательное развитие'!H21+'Познавательное развитие'!T21+'Познавательное развитие'!U21+'Познавательное развитие'!W21+'Познавательное развитие'!X21+'Познавательное развитие'!AB21+'Познавательное развитие'!AC21+'Познавательное развитие'!AD21+'Познавательное развитие'!AE21+'Познавательное развитие'!AF21+'Познавательное развитие'!AG21+'Познавательное развитие'!AI21+'Познавательное развитие'!AJ21+'Познавательное развитие'!AK21+'Познавательное развитие'!AL21+'Речевое развитие'!Q20+'Речевое развитие'!R20+'Речевое развитие'!S20+'Речевое развитие'!T20+'Речевое развитие'!U20+'Художественно-эстетическое разв'!S21+'Художественно-эстетическое разв'!T21+'Физическое развитие'!T20+'Физическое развитие'!U20+'Физическое развитие'!V20)/39)))))))))))))))))))))))))))))))))))))))</f>
        <v/>
      </c>
      <c r="EC20" s="82" t="str">
        <f t="shared" si="6"/>
        <v/>
      </c>
    </row>
    <row r="21" spans="1:133">
      <c r="A21" s="89">
        <f>список!A19</f>
        <v>18</v>
      </c>
      <c r="B21" s="82" t="str">
        <f>IF(список!B19="","",список!B19)</f>
        <v/>
      </c>
      <c r="C21" s="82">
        <f>IF(список!C19="","",список!C19)</f>
        <v>0</v>
      </c>
      <c r="D21" s="82" t="str">
        <f>IF('Социально-коммуникативное разви'!AA22="","",IF('Социально-коммуникативное разви'!AA22&gt;1.5,"сформирован",IF('Социально-коммуникативное разви'!AA22&lt;0.5,"не сформирован", "в стадии формирования")))</f>
        <v/>
      </c>
      <c r="E21" s="82" t="str">
        <f>IF('Социально-коммуникативное разви'!AB22="","",IF('Социально-коммуникативное разви'!AB22&gt;1.5,"сформирован",IF('Социально-коммуникативное разви'!AB22&lt;0.5,"не сформирован", "в стадии формирования")))</f>
        <v/>
      </c>
      <c r="F21" s="82" t="str">
        <f>IF('Социально-коммуникативное разви'!AC22="","",IF('Социально-коммуникативное разви'!AC22&gt;1.5,"сформирован",IF('Социально-коммуникативное разви'!AC22&lt;0.5,"не сформирован", "в стадии формирования")))</f>
        <v/>
      </c>
      <c r="G21" s="82" t="str">
        <f>IF('Социально-коммуникативное разви'!AD22="","",IF('Социально-коммуникативное разви'!AD22&gt;1.5,"сформирован",IF('Социально-коммуникативное разви'!AD22&lt;0.5,"не сформирован", "в стадии формирования")))</f>
        <v/>
      </c>
      <c r="H21" s="82" t="str">
        <f>IF('Социально-коммуникативное разви'!AE22="","",IF('Социально-коммуникативное разви'!AE22&gt;1.5,"сформирован",IF('Социально-коммуникативное разви'!AE22&lt;0.5,"не сформирован", "в стадии формирования")))</f>
        <v/>
      </c>
      <c r="I21" s="82" t="str">
        <f>IF('Социально-коммуникативное разви'!AF22="","",IF('Социально-коммуникативное разви'!AF22&gt;1.5,"сформирован",IF('Социально-коммуникативное разви'!AF22&lt;0.5,"не сформирован", "в стадии формирования")))</f>
        <v/>
      </c>
      <c r="J21" s="82" t="str">
        <f>IF('Познавательное развитие'!D22="","",IF('Познавательное развитие'!D22&gt;1.5,"сформирован",IF('Познавательное развитие'!D22&lt;0.5,"не сформирован", "в стадии формирования")))</f>
        <v/>
      </c>
      <c r="K21" s="82" t="str">
        <f>IF('Познавательное развитие'!E22="","",IF('Познавательное развитие'!E22&gt;1.5,"сформирован",IF('Познавательное развитие'!E22&lt;0.5,"не сформирован", "в стадии формирования")))</f>
        <v/>
      </c>
      <c r="L21" s="82" t="str">
        <f>IF('Познавательное развитие'!F22="","",IF('Познавательное развитие'!F22&gt;1.5,"сформирован",IF('Познавательное развитие'!F22&lt;0.5,"не сформирован", "в стадии формирования")))</f>
        <v/>
      </c>
      <c r="M21" s="82" t="str">
        <f>IF('Познавательное развитие'!G22="","",IF('Познавательное развитие'!G22&gt;1.5,"сформирован",IF('Познавательное развитие'!G22&lt;0.5,"не сформирован", "в стадии формирования")))</f>
        <v/>
      </c>
      <c r="N21" s="82" t="str">
        <f>IF('Познавательное развитие'!H22="","",IF('Познавательное развитие'!H22&gt;1.5,"сформирован",IF('Познавательное развитие'!H22&lt;0.5,"не сформирован", "в стадии формирования")))</f>
        <v/>
      </c>
      <c r="O21" s="82" t="str">
        <f>IF('Познавательное развитие'!I22="","",IF('Познавательное развитие'!I22&gt;1.5,"сформирован",IF('Познавательное развитие'!I22&lt;0.5,"не сформирован", "в стадии формирования")))</f>
        <v/>
      </c>
      <c r="P21" s="82" t="str">
        <f>IF('Познавательное развитие'!J22="","",IF('Познавательное развитие'!J22&gt;1.5,"сформирован",IF('Познавательное развитие'!J22&lt;0.5,"не сформирован", "в стадии формирования")))</f>
        <v/>
      </c>
      <c r="Q21" s="82" t="str">
        <f>IF('Познавательное развитие'!K22="","",IF('Познавательное развитие'!K22&gt;1.5,"сформирован",IF('Познавательное развитие'!K22&lt;0.5,"не сформирован", "в стадии формирования")))</f>
        <v/>
      </c>
      <c r="R21" s="82"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S21" s="82" t="str">
        <f>IF('Художественно-эстетическое разв'!E22="","",IF('Художественно-эстетическое разв'!E22&gt;1.5,"сформирован",IF('Художественно-эстетическое разв'!E22&lt;0.5,"не сформирован", "в стадии формирования")))</f>
        <v/>
      </c>
      <c r="T21" s="82" t="str">
        <f>IF('Художественно-эстетическое разв'!F22="","",IF('Художественно-эстетическое разв'!F22&gt;1.5,"сформирован",IF('Художественно-эстетическое разв'!F22&lt;0.5,"не сформирован", "в стадии формирования")))</f>
        <v/>
      </c>
      <c r="U21" s="82" t="str">
        <f>IF('Художественно-эстетическое разв'!G22="","",IF('Художественно-эстетическое разв'!G22&gt;1.5,"сформирован",IF('Художественно-эстетическое разв'!G22&lt;0.5,"не сформирован", "в стадии формирования")))</f>
        <v/>
      </c>
      <c r="V21" s="82" t="str">
        <f>IF('Художественно-эстетическое разв'!H22="","",IF('Художественно-эстетическое разв'!H22&gt;1.5,"сформирован",IF('Художественно-эстетическое разв'!H22&lt;0.5,"не сформирован", "в стадии формирования")))</f>
        <v/>
      </c>
      <c r="W21" s="82" t="str">
        <f>IF('Художественно-эстетическое разв'!I22="","",IF('Художественно-эстетическое разв'!I22&gt;1.5,"сформирован",IF('Художественно-эстетическое разв'!I22&lt;0.5,"не сформирован", "в стадии формирования")))</f>
        <v/>
      </c>
      <c r="X21" s="82" t="str">
        <f>IF('Художественно-эстетическое разв'!J22="","",IF('Художественно-эстетическое разв'!J22&gt;1.5,"сформирован",IF('Художественно-эстетическое разв'!J22&lt;0.5,"не сформирован", "в стадии формирования")))</f>
        <v/>
      </c>
      <c r="Y21" s="82" t="str">
        <f>IF('Физическое развитие'!W21="","",IF('Физическое развитие'!W21&gt;1.5,"сформирован",IF('Физическое развитие'!W21&lt;0.5,"не сформирован", "в стадии формирования")))</f>
        <v/>
      </c>
      <c r="Z21" s="214" t="str">
        <f>IF('Социально-коммуникативное разви'!AA22="","",IF('Социально-коммуникативное разви'!AF22="","",IF('Социально-коммуникативное разви'!AG22="","",IF('Социально-коммуникативное разви'!AH22="","",IF('Социально-коммуникативное разви'!AJ22="","",IF('Социально-коммуникативное разви'!AK22="","",IF('Познавательное развитие'!D22="","",IF('Познавательное развитие'!I22="","",IF('Познавательное развитие'!M22="","",IF('Познавательное развитие'!N22="","",IF('Познавательное развитие'!O22="","",IF('Познавательное развитие'!P22="","",IF('Познавательное развитие'!Q22="","",IF('Познавательное развитие'!Y22="","",IF('Художественно-эстетическое разв'!D22="","",IF('Художественно-эстетическое разв'!G22="","",IF('Художественно-эстетическое разв'!H22="","",IF('Художественно-эстетическое разв'!I22="","",IF('Физическое развитие'!W21="","",IF('Художественно-эстетическое разв'!L22="","",IF('Художественно-эстетическое разв'!M22="","",IF('Художественно-эстетическое разв'!U22="","",('Социально-коммуникативное разви'!AA22+'Социально-коммуникативное разви'!AF22+'Социально-коммуникативное разви'!AG22+'Социально-коммуникативное разви'!AH22+'Социально-коммуникативное разви'!AJ22+'Социально-коммуникативное разви'!AK22+'Познавательное развитие'!D22+'Познавательное развитие'!I22+'Познавательное развитие'!M22+'Познавательное развитие'!N22+'Познавательное развитие'!O22+'Познавательное развитие'!P22+'Познавательное развитие'!Q22+'Познавательное развитие'!Y22+'Художественно-эстетическое разв'!D22+'Художественно-эстетическое разв'!G22+'Художественно-эстетическое разв'!H22+'Художественно-эстетическое разв'!I22+'Художественно-эстетическое разв'!L22+'Художественно-эстетическое разв'!M22+'Художественно-эстетическое разв'!U22+'Физическое развитие'!W21)/22))))))))))))))))))))))</f>
        <v/>
      </c>
      <c r="AA21" s="82" t="str">
        <f t="shared" si="0"/>
        <v/>
      </c>
      <c r="AB21" s="82"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AC21" s="82"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AD21" s="82"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AE21" s="82"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AF21" s="82"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AG21" s="82"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AH21" s="82"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AI21" s="82" t="str">
        <f>IF('Познавательное развитие'!V22="","",IF('Познавательное развитие'!V22&gt;1.5,"сформирован",IF('Познавательное развитие'!V22&lt;0.5,"не сформирован", "в стадии формирования")))</f>
        <v/>
      </c>
      <c r="AJ21" s="82" t="str">
        <f>IF('Художественно-эстетическое разв'!Z22="","",IF('Художественно-эстетическое разв'!Z22&gt;1.5,"сформирован",IF('Художественно-эстетическое разв'!Z22&lt;0.5,"не сформирован", "в стадии формирования")))</f>
        <v/>
      </c>
      <c r="AK21" s="82" t="str">
        <f>IF('Художественно-эстетическое разв'!AA22="","",IF('Художественно-эстетическое разв'!AA22&gt;1.5,"сформирован",IF('Художественно-эстетическое разв'!AA22&lt;0.5,"не сформирован", "в стадии формирования")))</f>
        <v/>
      </c>
      <c r="AL21" s="214" t="str">
        <f>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разви'!X22="","",IF('Познавательное развитие'!V22="","",IF('Художественно-эстетическое разв'!Z22="","",IF('Художественно-эстетическое разв'!AE22="","",('Социально-коммуникативное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разви'!X22+'Познавательное развитие'!V22+'Художественно-эстетическое разв'!Z22+'Художественно-эстетическое разв'!AE22)/10))))))))))</f>
        <v/>
      </c>
      <c r="AM21" s="82" t="str">
        <f t="shared" si="1"/>
        <v/>
      </c>
      <c r="AN21" s="82"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AO21" s="82" t="str">
        <f>IF('Социально-коммуникативное разви'!V22="","",IF('Социально-коммуникативное разви'!V22&gt;1.5,"сформирован",IF('Социально-коммуникативное разви'!V22&lt;0.5,"не сформирован", "в стадии формирования")))</f>
        <v/>
      </c>
      <c r="AP21" s="82" t="str">
        <f>IF('Социально-коммуникативное разви'!W22="","",IF('Социально-коммуникативное разви'!W22&gt;1.5,"сформирован",IF('Социально-коммуникативное разви'!W22&lt;0.5,"не сформирован", "в стадии формирования")))</f>
        <v/>
      </c>
      <c r="AQ21" s="82" t="str">
        <f>IF('Художественно-эстетическое разв'!Y22="","",IF('Художественно-эстетическое разв'!Y22&gt;1.5,"сформирован",IF('Художественно-эстетическое разв'!Y22&lt;0.5,"не сформирован", "в стадии формирования")))</f>
        <v/>
      </c>
      <c r="AR21" s="82" t="str">
        <f>IF('Художественно-эстетическое разв'!Z22="","",IF('Художественно-эстетическое разв'!Z22&gt;1.5,"сформирован",IF('Художественно-эстетическое разв'!Z22&lt;0.5,"не сформирован", "в стадии формирования")))</f>
        <v/>
      </c>
      <c r="AS21" s="214" t="str">
        <f>IF('Социально-коммуникативное разви'!U22="","",IF('Социально-коммуникативное разви'!V22="","",IF('Социально-коммуникативное разви'!W22="","",IF('Художественно-эстетическое разв'!AC22="","",IF('Художественно-эстетическое разв'!AD22="","",('Социально-коммуникативное разви'!U22+'Социально-коммуникативное разви'!V22+'Социально-коммуникативное разви'!W22+'Художественно-эстетическое разв'!AC22+'Художественно-эстетическое разв'!AD22)/5)))))</f>
        <v/>
      </c>
      <c r="AT21" s="82" t="str">
        <f t="shared" si="2"/>
        <v/>
      </c>
      <c r="AU21" s="82" t="str">
        <f>IF('Речевое развитие'!D21="","",IF('Речевое развитие'!D21&gt;1.5,"сформирован",IF('Речевое развитие'!D21&lt;0.5,"не сформирован", "в стадии формирования")))</f>
        <v/>
      </c>
      <c r="AV21" s="82" t="str">
        <f>IF('Речевое развитие'!E21="","",IF('Речевое развитие'!E21&gt;1.5,"сформирован",IF('Речевое развитие'!E21&lt;0.5,"не сформирован", "в стадии формирования")))</f>
        <v/>
      </c>
      <c r="AW21" s="82" t="str">
        <f>IF('Речевое развитие'!F21="","",IF('Речевое развитие'!F21&gt;1.5,"сформирован",IF('Речевое развитие'!F21&lt;0.5,"не сформирован", "в стадии формирования")))</f>
        <v/>
      </c>
      <c r="AX21" s="82" t="str">
        <f>IF('Речевое развитие'!G21="","",IF('Речевое развитие'!G21&gt;1.5,"сформирован",IF('Речевое развитие'!G21&lt;0.5,"не сформирован", "в стадии формирования")))</f>
        <v/>
      </c>
      <c r="AY21" s="82" t="str">
        <f>IF('Речевое развитие'!H21="","",IF('Речевое развитие'!H21&gt;1.5,"сформирован",IF('Речевое развитие'!H21&lt;0.5,"не сформирован", "в стадии формирования")))</f>
        <v/>
      </c>
      <c r="AZ21" s="82" t="str">
        <f>IF('Речевое развитие'!I21="","",IF('Речевое развитие'!I21&gt;1.5,"сформирован",IF('Речевое развитие'!I21&lt;0.5,"не сформирован", "в стадии формирования")))</f>
        <v/>
      </c>
      <c r="BA21" s="82" t="str">
        <f>IF('Речевое развитие'!J21="","",IF('Речевое развитие'!J21&gt;1.5,"сформирован",IF('Речевое развитие'!J21&lt;0.5,"не сформирован", "в стадии формирования")))</f>
        <v/>
      </c>
      <c r="BB21" s="82" t="str">
        <f>IF('Речевое развитие'!K21="","",IF('Речевое развитие'!K21&gt;1.5,"сформирован",IF('Речевое развитие'!K21&lt;0.5,"не сформирован", "в стадии формирования")))</f>
        <v/>
      </c>
      <c r="BC21" s="82" t="str">
        <f>IF('Речевое развитие'!L21="","",IF('Речевое развитие'!L21&gt;1.5,"сформирован",IF('Речевое развитие'!L21&lt;0.5,"не сформирован", "в стадии формирования")))</f>
        <v/>
      </c>
      <c r="BD21" s="82" t="str">
        <f>IF('Речевое развитие'!M21="","",IF('Речевое развитие'!M21&gt;1.5,"сформирован",IF('Речевое развитие'!M21&lt;0.5,"не сформирован", "в стадии формирования")))</f>
        <v/>
      </c>
      <c r="BE21" s="82" t="str">
        <f>IF('Речевое развитие'!N21="","",IF('Речевое развитие'!N21&gt;1.5,"сформирован",IF('Речевое развитие'!N21&lt;0.5,"не сформирован", "в стадии формирования")))</f>
        <v/>
      </c>
      <c r="BF21" s="214" t="str">
        <f>IF('Речевое развитие'!D21="","",IF('Речевое развитие'!E21="","",IF('Речевое развитие'!F21="","",IF('Речевое развитие'!G21="","",IF('Речевое развитие'!H21="","",IF('Речевое развитие'!I21="","",IF('Речевое развитие'!J21="","",IF('Речевое развитие'!K21="","",IF('Речевое развитие'!L21="","",IF('Речевое развитие'!M21="","",IF('Речевое развитие'!N21="","",('Речевое развитие'!D21+'Речевое развитие'!E21+'Речевое развитие'!F21+'Речевое развитие'!G21+'Речевое развитие'!H21+'Речевое развитие'!I21+'Речевое развитие'!J21+'Речевое развитие'!K21+'Речевое развитие'!L21+'Речевое развитие'!M21+'Речевое развитие'!N21)/11)))))))))))</f>
        <v/>
      </c>
      <c r="BG21" s="82" t="str">
        <f t="shared" si="3"/>
        <v/>
      </c>
      <c r="BH21" s="82" t="str">
        <f>IF('Художественно-эстетическое разв'!Y22="","",IF('Художественно-эстетическое разв'!Y22&gt;1.5,"сформирован",IF('Художественно-эстетическое разв'!Y22&lt;0.5,"не сформирован", "в стадии формирования")))</f>
        <v/>
      </c>
      <c r="BI21" s="82" t="str">
        <f>IF('Физическое развитие'!D21="","",IF('Физическое развитие'!D21&gt;1.5,"сформирован",IF('Физическое развитие'!D21&lt;0.5,"не сформирован", "в стадии формирования")))</f>
        <v/>
      </c>
      <c r="BJ21" s="82" t="str">
        <f>IF('Физическое развитие'!E21="","",IF('Физическое развитие'!E21&gt;1.5,"сформирован",IF('Физическое развитие'!E21&lt;0.5,"не сформирован", "в стадии формирования")))</f>
        <v/>
      </c>
      <c r="BK21" s="82" t="str">
        <f>IF('Физическое развитие'!F21="","",IF('Физическое развитие'!F21&gt;1.5,"сформирован",IF('Физическое развитие'!F21&lt;0.5,"не сформирован", "в стадии формирования")))</f>
        <v/>
      </c>
      <c r="BL21" s="82" t="str">
        <f>IF('Физическое развитие'!G21="","",IF('Физическое развитие'!G21&gt;1.5,"сформирован",IF('Физическое развитие'!G21&lt;0.5,"не сформирован", "в стадии формирования")))</f>
        <v/>
      </c>
      <c r="BM21" s="82" t="str">
        <f>IF('Физическое развитие'!H21="","",IF('Физическое развитие'!H21&gt;1.5,"сформирован",IF('Физическое развитие'!H21&lt;0.5,"не сформирован", "в стадии формирования")))</f>
        <v/>
      </c>
      <c r="BN21" s="82" t="str">
        <f>IF('Физическое развитие'!I21="","",IF('Физическое развитие'!I21&gt;1.5,"сформирован",IF('Физическое развитие'!I21&lt;0.5,"не сформирован", "в стадии формирования")))</f>
        <v/>
      </c>
      <c r="BO21" s="82" t="str">
        <f>IF('Физическое развитие'!J21="","",IF('Физическое развитие'!J21&gt;1.5,"сформирован",IF('Физическое развитие'!J21&lt;0.5,"не сформирован", "в стадии формирования")))</f>
        <v/>
      </c>
      <c r="BP21" s="82" t="str">
        <f>IF('Физическое развитие'!K21="","",IF('Физическое развитие'!K21&gt;1.5,"сформирован",IF('Физическое развитие'!K21&lt;0.5,"не сформирован", "в стадии формирования")))</f>
        <v/>
      </c>
      <c r="BQ21" s="82" t="str">
        <f>IF('Физическое развитие'!L21="","",IF('Физическое развитие'!L21&gt;1.5,"сформирован",IF('Физическое развитие'!L21&lt;0.5,"не сформирован", "в стадии формирования")))</f>
        <v/>
      </c>
      <c r="BR21" s="82" t="str">
        <f>IF('Физическое развитие'!M21="","",IF('Физическое развитие'!M21&gt;1.5,"сформирован",IF('Физическое развитие'!M21&lt;0.5,"не сформирован", "в стадии формирования")))</f>
        <v/>
      </c>
      <c r="BS21" s="82" t="str">
        <f>IF('Физическое развитие'!N21="","",IF('Физическое развитие'!N21&gt;1.5,"сформирован",IF('Физическое развитие'!N21&lt;0.5,"не сформирован", "в стадии формирования")))</f>
        <v/>
      </c>
      <c r="BT21" s="82" t="str">
        <f>IF('Физическое развитие'!O21="","",IF('Физическое развитие'!O21&gt;1.5,"сформирован",IF('Физическое развитие'!O21&lt;0.5,"не сформирован", "в стадии формирования")))</f>
        <v/>
      </c>
      <c r="BU21" s="82" t="str">
        <f>IF('Физическое развитие'!P21="","",IF('Физическое развитие'!P21&gt;1.5,"сформирован",IF('Физическое развитие'!P21&lt;0.5,"не сформирован", "в стадии формирования")))</f>
        <v/>
      </c>
      <c r="BV21" s="214" t="str">
        <f>IF('Художественно-эстетическое разв'!Y22="","",IF('Физическое развитие'!D21="","",IF('Физическое развитие'!E21="","",IF('Физическое развитие'!F21="","",IF('Физическое развитие'!H21="","",IF('Физическое развитие'!I21="","",IF('Физическое развитие'!J21="","",IF('Физическое развитие'!L21="","",IF('Физическое развитие'!M21="","",IF('Физическое развитие'!G21="","",IF('Физическое развитие'!N21="","",IF('Физическое развитие'!O21="","",IF('Физическое развитие'!P21="","",IF('Физическое развитие'!Q21="","",('Художественно-эстетическое разв'!Y22+'Физическое развитие'!D21+'Физическое развитие'!E21+'Физическое развитие'!F21+'Физическое развитие'!H21+'Физическое развитие'!I21+'Физическое развитие'!J21+'Физическое развитие'!L21+'Физическое развитие'!M21+'Физическое развитие'!G21+'Физическое развитие'!N21+'Физическое развитие'!O21+'Физическое развитие'!P21+'Физическое развитие'!Q21)/14))))))))))))))</f>
        <v/>
      </c>
      <c r="BW21" s="82" t="str">
        <f t="shared" si="4"/>
        <v/>
      </c>
      <c r="BX21" s="82"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BY21" s="82" t="str">
        <f>IF('Социально-коммуникативное разви'!N22="","",IF('Социально-коммуникативное разви'!N22&gt;1.5,"сформирован",IF('Социально-коммуникативное разви'!N22&lt;0.5,"не сформирован", "в стадии формирования")))</f>
        <v/>
      </c>
      <c r="BZ21" s="82" t="str">
        <f>IF('Социально-коммуникативное разви'!O22="","",IF('Социально-коммуникативное разви'!O22&gt;1.5,"сформирован",IF('Социально-коммуникативное разви'!O22&lt;0.5,"не сформирован", "в стадии формирования")))</f>
        <v/>
      </c>
      <c r="CA21" s="82" t="str">
        <f>IF('Социально-коммуникативное разви'!P22="","",IF('Социально-коммуникативное разви'!P22&gt;1.5,"сформирован",IF('Социально-коммуникативное разви'!P22&lt;0.5,"не сформирован", "в стадии формирования")))</f>
        <v/>
      </c>
      <c r="CB21" s="82"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CC21" s="82" t="str">
        <f>IF('Социально-коммуникативное разви'!R22="","",IF('Социально-коммуникативное разви'!R22&gt;1.5,"сформирован",IF('Социально-коммуникативное разви'!R22&lt;0.5,"не сформирован", "в стадии формирования")))</f>
        <v/>
      </c>
      <c r="CD21" s="82"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CE21" s="82"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CF21" s="82"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CG21" s="82" t="str">
        <f>IF('Социально-коммуникативное разви'!V22="","",IF('Социально-коммуникативное разви'!V22&gt;1.5,"сформирован",IF('Социально-коммуникативное разви'!V22&lt;0.5,"не сформирован", "в стадии формирования")))</f>
        <v/>
      </c>
      <c r="CH21" s="82" t="str">
        <f>IF('Социально-коммуникативное разви'!W22="","",IF('Социально-коммуникативное разви'!W22&gt;1.5,"сформирован",IF('Социально-коммуникативное разви'!W22&lt;0.5,"не сформирован", "в стадии формирования")))</f>
        <v/>
      </c>
      <c r="CI21" s="82" t="str">
        <f>IF('Социально-коммуникативное разви'!X22="","",IF('Социально-коммуникативное разви'!X22&gt;1.5,"сформирован",IF('Социально-коммуникативное разви'!X22&lt;0.5,"не сформирован", "в стадии формирования")))</f>
        <v/>
      </c>
      <c r="CJ21" s="82" t="str">
        <f>IF('Социально-коммуникативное разви'!Y22="","",IF('Социально-коммуникативное разви'!Y22&gt;1.5,"сформирован",IF('Социально-коммуникативное разви'!Y22&lt;0.5,"не сформирован", "в стадии формирования")))</f>
        <v/>
      </c>
      <c r="CK21" s="82" t="str">
        <f>IF('Социально-коммуникативное разви'!Z22="","",IF('Социально-коммуникативное разви'!Z22&gt;1.5,"сформирован",IF('Социально-коммуникативное разви'!Z22&lt;0.5,"не сформирован", "в стадии формирования")))</f>
        <v/>
      </c>
      <c r="CL21" s="82" t="str">
        <f>IF('Физическое развитие'!K21="","",IF('Физическое развитие'!K21&gt;1.5,"сформирован",IF('Физическое развитие'!K21&lt;0.5,"не сформирован", "в стадии формирования")))</f>
        <v/>
      </c>
      <c r="CM21" s="214" t="str">
        <f>IF('Социально-коммуникативное разви'!M22="","",IF('Социально-коммуникативное разви'!N22="","",IF('Социально-коммуникативное разви'!AI22="","",IF('Социально-коммуникативное разви'!AN22="","",IF('Социально-коммуникативное разви'!AO22="","",IF('Социально-коммуникативное разви'!AP22="","",IF('Социально-коммуникативное разви'!AQ22="","",IF('Социально-коммуникативное разви'!AR22="","",IF('Социально-коммуникативное разви'!AS22="","",IF('Социально-коммуникативное разви'!AT22="","",IF('Социально-коммуникативное разви'!AV22="","",IF('Социально-коммуникативное разви'!AW22="","",IF('Социально-коммуникативное разви'!AX22="","",IF('Социально-коммуникативное разви'!AY22="","",IF('Физическое развитие'!K21="","",('Социально-коммуникативное разви'!M22+'Социально-коммуникативное разви'!N22+'Социально-коммуникативное разви'!AI22+'Социально-коммуникативное разви'!AN22+'Социально-коммуникативное разви'!AO22+'Социально-коммуникативное разви'!AP22+'Социально-коммуникативное разви'!AQ22+'Социально-коммуникативное разви'!AR22+'Социально-коммуникативное разви'!AS22+'Социально-коммуникативное разви'!AT22+'Социально-коммуникативное разви'!AV22+'Социально-коммуникативное разви'!AW22+'Социально-коммуникативное разви'!AX22+'Социально-коммуникативное разви'!AY22+'Физическое развитие'!K21)/15)))))))))))))))</f>
        <v/>
      </c>
      <c r="CN21" s="82" t="str">
        <f t="shared" si="5"/>
        <v/>
      </c>
      <c r="CO21" s="82" t="str">
        <f>IF('Социально-коммуникативное разви'!D22="","",IF('Социально-коммуникативное разви'!D22&gt;1.5,"сформирован",IF('Социально-коммуникативное разви'!D22&lt;0.5,"не сформирован", "в стадии формирования")))</f>
        <v/>
      </c>
      <c r="CP21" s="82"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CQ21" s="82"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CR21" s="82"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CS21" s="82" t="str">
        <f>IF('Социально-коммуникативное разви'!R22="","",IF('Социально-коммуникативное разви'!R22&gt;1.5,"сформирован",IF('Социально-коммуникативное разви'!R22&lt;0.5,"не сформирован", "в стадии формирования")))</f>
        <v/>
      </c>
      <c r="CT21" s="82"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CU21" s="82"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CV21" s="82" t="str">
        <f>IF('Социально-коммуникативное разви'!Y22="","",IF('Социально-коммуникативное разви'!Y22&gt;1.5,"сформирован",IF('Социально-коммуникативное разви'!Y22&lt;0.5,"не сформирован", "в стадии формирования")))</f>
        <v/>
      </c>
      <c r="CW21" s="82" t="str">
        <f>IF('Социально-коммуникативное разви'!Z22="","",IF('Социально-коммуникативное разви'!Z22&gt;1.5,"сформирован",IF('Социально-коммуникативное разви'!Z22&lt;0.5,"не сформирован", "в стадии формирования")))</f>
        <v/>
      </c>
      <c r="CX21" s="82" t="str">
        <f>IF('Социально-коммуникативное разви'!AU22="","",IF('Социально-коммуникативное разви'!AU22&gt;1.5,"сформирован",IF('Социально-коммуникативное разви'!AU22&lt;0.5,"не сформирован", "в стадии формирования")))</f>
        <v/>
      </c>
      <c r="CY21" s="82" t="str">
        <f>IF('Социально-коммуникативное разви'!AZ22="","",IF('Социально-коммуникативное разви'!AZ22&gt;1.5,"сформирован",IF('Социально-коммуникативное разви'!AZ22&lt;0.5,"не сформирован", "в стадии формирования")))</f>
        <v/>
      </c>
      <c r="CZ21" s="82" t="str">
        <f>IF('Социально-коммуникативное разви'!BA22="","",IF('Социально-коммуникативное разви'!BA22&gt;1.5,"сформирован",IF('Социально-коммуникативное разви'!BA22&lt;0.5,"не сформирован", "в стадии формирования")))</f>
        <v/>
      </c>
      <c r="DA21" s="82" t="str">
        <f>IF('Социально-коммуникативное разви'!BB22="","",IF('Социально-коммуникативное разви'!BB22&gt;1.5,"сформирован",IF('Социально-коммуникативное разви'!BB22&lt;0.5,"не сформирован", "в стадии формирования")))</f>
        <v/>
      </c>
      <c r="DB21" s="82" t="str">
        <f>IF('Познавательное развитие'!G22="","",IF('Познавательное развитие'!G22&gt;1.5,"сформирован",IF('Познавательное развитие'!G22&lt;0.5,"не сформирован", "в стадии формирования")))</f>
        <v/>
      </c>
      <c r="DC21" s="82" t="str">
        <f>IF('Познавательное развитие'!H22="","",IF('Познавательное развитие'!H22&gt;1.5,"сформирован",IF('Познавательное развитие'!H22&lt;0.5,"не сформирован", "в стадии формирования")))</f>
        <v/>
      </c>
      <c r="DD21" s="82" t="str">
        <f>IF('Познавательное развитие'!T22="","",IF('Познавательное развитие'!T22&gt;1.5,"сформирован",IF('Познавательное развитие'!T22&lt;0.5,"не сформирован", "в стадии формирования")))</f>
        <v/>
      </c>
      <c r="DE21" s="82" t="str">
        <f>IF('Познавательное развитие'!U22="","",IF('Познавательное развитие'!U22&gt;1.5,"сформирован",IF('Познавательное развитие'!U22&lt;0.5,"не сформирован", "в стадии формирования")))</f>
        <v/>
      </c>
      <c r="DF21" s="82" t="str">
        <f>IF('Познавательное развитие'!W22="","",IF('Познавательное развитие'!W22&gt;1.5,"сформирован",IF('Познавательное развитие'!W22&lt;0.5,"не сформирован", "в стадии формирования")))</f>
        <v/>
      </c>
      <c r="DG21" s="82" t="str">
        <f>IF('Познавательное развитие'!X22="","",IF('Познавательное развитие'!X22&gt;1.5,"сформирован",IF('Познавательное развитие'!X22&lt;0.5,"не сформирован", "в стадии формирования")))</f>
        <v/>
      </c>
      <c r="DH21" s="82" t="str">
        <f>IF('Познавательное развитие'!AB22="","",IF('Познавательное развитие'!AB22&gt;1.5,"сформирован",IF('Познавательное развитие'!AB22&lt;0.5,"не сформирован", "в стадии формирования")))</f>
        <v/>
      </c>
      <c r="DI21" s="82" t="str">
        <f>IF('Познавательное развитие'!AC22="","",IF('Познавательное развитие'!AC22&gt;1.5,"сформирован",IF('Познавательное развитие'!AC22&lt;0.5,"не сформирован", "в стадии формирования")))</f>
        <v/>
      </c>
      <c r="DJ21" s="82" t="str">
        <f>IF('Познавательное развитие'!AD22="","",IF('Познавательное развитие'!AD22&gt;1.5,"сформирован",IF('Познавательное развитие'!AD22&lt;0.5,"не сформирован", "в стадии формирования")))</f>
        <v/>
      </c>
      <c r="DK21" s="82" t="str">
        <f>IF('Познавательное развитие'!AE22="","",IF('Познавательное развитие'!AE22&gt;1.5,"сформирован",IF('Познавательное развитие'!AE22&lt;0.5,"не сформирован", "в стадии формирования")))</f>
        <v/>
      </c>
      <c r="DL21" s="82" t="str">
        <f>IF('Познавательное развитие'!AF22="","",IF('Познавательное развитие'!AF22&gt;1.5,"сформирован",IF('Познавательное развитие'!AF22&lt;0.5,"не сформирован", "в стадии формирования")))</f>
        <v/>
      </c>
      <c r="DM21" s="82" t="str">
        <f>IF('Познавательное развитие'!AG22="","",IF('Познавательное развитие'!AG22&gt;1.5,"сформирован",IF('Познавательное развитие'!AG22&lt;0.5,"не сформирован", "в стадии формирования")))</f>
        <v/>
      </c>
      <c r="DN21" s="82" t="str">
        <f>IF('Познавательное развитие'!AI22="","",IF('Познавательное развитие'!AI22&gt;1.5,"сформирован",IF('Познавательное развитие'!AI22&lt;0.5,"не сформирован", "в стадии формирования")))</f>
        <v/>
      </c>
      <c r="DO21" s="82" t="str">
        <f>IF('Познавательное развитие'!AJ22="","",IF('Познавательное развитие'!AJ22&gt;1.5,"сформирован",IF('Познавательное развитие'!AJ22&lt;0.5,"не сформирован", "в стадии формирования")))</f>
        <v/>
      </c>
      <c r="DP21" s="82" t="str">
        <f>IF('Познавательное развитие'!AK22="","",IF('Познавательное развитие'!AK22&gt;1.5,"сформирован",IF('Познавательное развитие'!AK22&lt;0.5,"не сформирован", "в стадии формирования")))</f>
        <v/>
      </c>
      <c r="DQ21" s="82" t="str">
        <f>IF('Познавательное развитие'!AL22="","",IF('Познавательное развитие'!AL22&gt;1.5,"сформирован",IF('Познавательное развитие'!AL22&lt;0.5,"не сформирован", "в стадии формирования")))</f>
        <v/>
      </c>
      <c r="DR21" s="82" t="str">
        <f>IF('Речевое развитие'!Q21="","",IF('Речевое развитие'!Q21&gt;1.5,"сформирован",IF('Речевое развитие'!Q21&lt;0.5,"не сформирован", "в стадии формирования")))</f>
        <v/>
      </c>
      <c r="DS21" s="82" t="str">
        <f>IF('Речевое развитие'!R21="","",IF('Речевое развитие'!R21&gt;1.5,"сформирован",IF('Речевое развитие'!R21&lt;0.5,"не сформирован", "в стадии формирования")))</f>
        <v/>
      </c>
      <c r="DT21" s="82" t="str">
        <f>IF('Речевое развитие'!S21="","",IF('Речевое развитие'!S21&gt;1.5,"сформирован",IF('Речевое развитие'!S21&lt;0.5,"не сформирован", "в стадии формирования")))</f>
        <v/>
      </c>
      <c r="DU21" s="82" t="str">
        <f>IF('Речевое развитие'!T21="","",IF('Речевое развитие'!T21&gt;1.5,"сформирован",IF('Речевое развитие'!T21&lt;0.5,"не сформирован", "в стадии формирования")))</f>
        <v/>
      </c>
      <c r="DV21" s="82" t="str">
        <f>IF('Речевое развитие'!U21="","",IF('Речевое развитие'!U21&gt;1.5,"сформирован",IF('Речевое развитие'!U21&lt;0.5,"не сформирован", "в стадии формирования")))</f>
        <v/>
      </c>
      <c r="DW21" s="82" t="str">
        <f>IF('Художественно-эстетическое разв'!S22="","",IF('Художественно-эстетическое разв'!S22&gt;1.5,"сформирован",IF('Художественно-эстетическое разв'!S22&lt;0.5,"не сформирован", "в стадии формирования")))</f>
        <v/>
      </c>
      <c r="DX21" s="82" t="str">
        <f>IF('Художественно-эстетическое разв'!T22="","",IF('Художественно-эстетическое разв'!T22&gt;1.5,"сформирован",IF('Художественно-эстетическое разв'!T22&lt;0.5,"не сформирован", "в стадии формирования")))</f>
        <v/>
      </c>
      <c r="DY21" s="82" t="str">
        <f>IF('Физическое развитие'!T21="","",IF('Физическое развитие'!T21&gt;1.5,"сформирован",IF('Физическое развитие'!T21&lt;0.5,"не сформирован", "в стадии формирования")))</f>
        <v/>
      </c>
      <c r="DZ21" s="82" t="str">
        <f>IF('Физическое развитие'!U21="","",IF('Физическое развитие'!U21&gt;1.5,"сформирован",IF('Физическое развитие'!U21&lt;0.5,"не сформирован", "в стадии формирования")))</f>
        <v/>
      </c>
      <c r="EA21" s="82" t="str">
        <f>IF('Физическое развитие'!V21="","",IF('Физическое развитие'!V21&gt;1.5,"сформирован",IF('Физическое развитие'!V21&lt;0.5,"не сформирован", "в стадии формирования")))</f>
        <v/>
      </c>
      <c r="EB21" s="214" t="str">
        <f>IF('Социально-коммуникативное разви'!D22="","",IF('Социально-коммуникативное разви'!E22="","",IF('Социально-коммуникативное разви'!F22="","",IF('Социально-коммуникативное разви'!Q24="","",IF('Социально-коммуникативное разви'!R22="","",IF('Социально-коммуникативное разви'!S22="","",IF('Социально-коммуникативное разви'!T22="","",IF('Социально-коммуникативное разви'!Y22="","",IF('Социально-коммуникативное разви'!Z22="","",IF('Социально-коммуникативное разви'!AU22="","",IF('Социально-коммуникативное разви'!AZ22="","",IF('Социально-коммуникативное разви'!BA22="","",IF('Социально-коммуникативное разви'!BB22="","",IF('Познавательное развитие'!G22="","",IF('Познавательное развитие'!H22="","",IF('Познавательное развитие'!T22="","",IF('Познавательное развитие'!U22="","",IF('Познавательное развитие'!W22="","",IF('Познавательное развитие'!X22="","",IF('Познавательное развитие'!AB22="","",IF('Познавательное развитие'!AC22="","",IF('Познавательное развитие'!AD22="","",IF('Познавательное развитие'!AE22="","",IF('Познавательное развитие'!AF22="","",IF('Познавательное развитие'!AG22="","",IF('Познавательное развитие'!AI22="","",IF('Познавательное развитие'!AJ22="","",IF('Познавательное развитие'!AK22="","",IF('Познавательное развитие'!AL22="","",IF('Речевое развитие'!Q21="","",IF('Речевое развитие'!R21="","",IF('Речевое развитие'!S21="","",IF('Речевое развитие'!T21="","",IF('Речевое развитие'!U21="","",IF('Художественно-эстетическое разв'!S22="","",IF('Художественно-эстетическое разв'!T22="","",IF('Физическое развитие'!T21="","",IF('Физическое развитие'!U21="","",IF('Физическое развитие'!V21="","",('Социально-коммуникативное разви'!D22+'Социально-коммуникативное разви'!E22+'Социально-коммуникативное разви'!F22+'Социально-коммуникативное разви'!Q24+'Социально-коммуникативное разви'!R22+'Социально-коммуникативное разви'!S22+'Социально-коммуникативное разви'!T22+'Социально-коммуникативное разви'!Y22+'Социально-коммуникативное разви'!Z22+'Социально-коммуникативное разви'!AU22+'Социально-коммуникативное разви'!AZ22+'Социально-коммуникативное разви'!BA22+'Социально-коммуникативное разви'!BB22+'Познавательное развитие'!G22+'Познавательное развитие'!H22+'Познавательное развитие'!T22+'Познавательное развитие'!U22+'Познавательное развитие'!W22+'Познавательное развитие'!X22+'Познавательное развитие'!AB22+'Познавательное развитие'!AC22+'Познавательное развитие'!AD22+'Познавательное развитие'!AE22+'Познавательное развитие'!AF22+'Познавательное развитие'!AG22+'Познавательное развитие'!AI22+'Познавательное развитие'!AJ22+'Познавательное развитие'!AK22+'Познавательное развитие'!AL22+'Речевое развитие'!Q21+'Речевое развитие'!R21+'Речевое развитие'!S21+'Речевое развитие'!T21+'Речевое развитие'!U21+'Художественно-эстетическое разв'!S22+'Художественно-эстетическое разв'!T22+'Физическое развитие'!T21+'Физическое развитие'!U21+'Физическое развитие'!V21)/39)))))))))))))))))))))))))))))))))))))))</f>
        <v/>
      </c>
      <c r="EC21" s="82" t="str">
        <f t="shared" si="6"/>
        <v/>
      </c>
    </row>
    <row r="22" spans="1:133">
      <c r="A22" s="89">
        <f>список!A20</f>
        <v>19</v>
      </c>
      <c r="B22" s="82" t="str">
        <f>IF(список!B20="","",список!B20)</f>
        <v/>
      </c>
      <c r="C22" s="82">
        <f>IF(список!C20="","",список!C20)</f>
        <v>0</v>
      </c>
      <c r="D22" s="82" t="str">
        <f>IF('Социально-коммуникативное разви'!AA23="","",IF('Социально-коммуникативное разви'!AA23&gt;1.5,"сформирован",IF('Социально-коммуникативное разви'!AA23&lt;0.5,"не сформирован", "в стадии формирования")))</f>
        <v/>
      </c>
      <c r="E22" s="82" t="e">
        <f>IF('Социально-коммуникативное разви'!AB23="","",IF('Социально-коммуникативное разви'!AB23&gt;1.5,"сформирован",IF('Социально-коммуникативное разви'!AB23&lt;0.5,"не сформирован", "в стадии формирования")))</f>
        <v>#REF!</v>
      </c>
      <c r="F22" s="82" t="e">
        <f>IF('Социально-коммуникативное разви'!AC23="","",IF('Социально-коммуникативное разви'!AC23&gt;1.5,"сформирован",IF('Социально-коммуникативное разви'!AC23&lt;0.5,"не сформирован", "в стадии формирования")))</f>
        <v>#REF!</v>
      </c>
      <c r="G22" s="82" t="str">
        <f>IF('Социально-коммуникативное разви'!AD23="","",IF('Социально-коммуникативное разви'!AD23&gt;1.5,"сформирован",IF('Социально-коммуникативное разви'!AD23&lt;0.5,"не сформирован", "в стадии формирования")))</f>
        <v/>
      </c>
      <c r="H22" s="82" t="str">
        <f>IF('Социально-коммуникативное разви'!AE23="","",IF('Социально-коммуникативное разви'!AE23&gt;1.5,"сформирован",IF('Социально-коммуникативное разви'!AE23&lt;0.5,"не сформирован", "в стадии формирования")))</f>
        <v/>
      </c>
      <c r="I22" s="82" t="str">
        <f>IF('Социально-коммуникативное разви'!AF23="","",IF('Социально-коммуникативное разви'!AF23&gt;1.5,"сформирован",IF('Социально-коммуникативное разви'!AF23&lt;0.5,"не сформирован", "в стадии формирования")))</f>
        <v/>
      </c>
      <c r="J22" s="82" t="str">
        <f>IF('Познавательное развитие'!D23="","",IF('Познавательное развитие'!D23&gt;1.5,"сформирован",IF('Познавательное развитие'!D23&lt;0.5,"не сформирован", "в стадии формирования")))</f>
        <v/>
      </c>
      <c r="K22" s="82" t="str">
        <f>IF('Познавательное развитие'!E23="","",IF('Познавательное развитие'!E23&gt;1.5,"сформирован",IF('Познавательное развитие'!E23&lt;0.5,"не сформирован", "в стадии формирования")))</f>
        <v/>
      </c>
      <c r="L22" s="82" t="str">
        <f>IF('Познавательное развитие'!F23="","",IF('Познавательное развитие'!F23&gt;1.5,"сформирован",IF('Познавательное развитие'!F23&lt;0.5,"не сформирован", "в стадии формирования")))</f>
        <v/>
      </c>
      <c r="M22" s="82" t="str">
        <f>IF('Познавательное развитие'!G23="","",IF('Познавательное развитие'!G23&gt;1.5,"сформирован",IF('Познавательное развитие'!G23&lt;0.5,"не сформирован", "в стадии формирования")))</f>
        <v/>
      </c>
      <c r="N22" s="82" t="str">
        <f>IF('Познавательное развитие'!H23="","",IF('Познавательное развитие'!H23&gt;1.5,"сформирован",IF('Познавательное развитие'!H23&lt;0.5,"не сформирован", "в стадии формирования")))</f>
        <v/>
      </c>
      <c r="O22" s="82" t="str">
        <f>IF('Познавательное развитие'!I23="","",IF('Познавательное развитие'!I23&gt;1.5,"сформирован",IF('Познавательное развитие'!I23&lt;0.5,"не сформирован", "в стадии формирования")))</f>
        <v/>
      </c>
      <c r="P22" s="82" t="str">
        <f>IF('Познавательное развитие'!J23="","",IF('Познавательное развитие'!J23&gt;1.5,"сформирован",IF('Познавательное развитие'!J23&lt;0.5,"не сформирован", "в стадии формирования")))</f>
        <v/>
      </c>
      <c r="Q22" s="82" t="str">
        <f>IF('Познавательное развитие'!K23="","",IF('Познавательное развитие'!K23&gt;1.5,"сформирован",IF('Познавательное развитие'!K23&lt;0.5,"не сформирован", "в стадии формирования")))</f>
        <v/>
      </c>
      <c r="R22" s="82"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S22" s="82" t="str">
        <f>IF('Художественно-эстетическое разв'!E23="","",IF('Художественно-эстетическое разв'!E23&gt;1.5,"сформирован",IF('Художественно-эстетическое разв'!E23&lt;0.5,"не сформирован", "в стадии формирования")))</f>
        <v/>
      </c>
      <c r="T22" s="82" t="str">
        <f>IF('Художественно-эстетическое разв'!F23="","",IF('Художественно-эстетическое разв'!F23&gt;1.5,"сформирован",IF('Художественно-эстетическое разв'!F23&lt;0.5,"не сформирован", "в стадии формирования")))</f>
        <v/>
      </c>
      <c r="U22" s="82" t="str">
        <f>IF('Художественно-эстетическое разв'!G23="","",IF('Художественно-эстетическое разв'!G23&gt;1.5,"сформирован",IF('Художественно-эстетическое разв'!G23&lt;0.5,"не сформирован", "в стадии формирования")))</f>
        <v/>
      </c>
      <c r="V22" s="82" t="str">
        <f>IF('Художественно-эстетическое разв'!H23="","",IF('Художественно-эстетическое разв'!H23&gt;1.5,"сформирован",IF('Художественно-эстетическое разв'!H23&lt;0.5,"не сформирован", "в стадии формирования")))</f>
        <v/>
      </c>
      <c r="W22" s="82" t="str">
        <f>IF('Художественно-эстетическое разв'!I23="","",IF('Художественно-эстетическое разв'!I23&gt;1.5,"сформирован",IF('Художественно-эстетическое разв'!I23&lt;0.5,"не сформирован", "в стадии формирования")))</f>
        <v/>
      </c>
      <c r="X22" s="82" t="str">
        <f>IF('Художественно-эстетическое разв'!J23="","",IF('Художественно-эстетическое разв'!J23&gt;1.5,"сформирован",IF('Художественно-эстетическое разв'!J23&lt;0.5,"не сформирован", "в стадии формирования")))</f>
        <v/>
      </c>
      <c r="Y22" s="82" t="str">
        <f>IF('Физическое развитие'!W22="","",IF('Физическое развитие'!W22&gt;1.5,"сформирован",IF('Физическое развитие'!W22&lt;0.5,"не сформирован", "в стадии формирования")))</f>
        <v/>
      </c>
      <c r="Z22" s="214" t="str">
        <f>IF('Социально-коммуникативное разви'!AA23="","",IF('Социально-коммуникативное разви'!AF23="","",IF('Социально-коммуникативное разви'!AG23="","",IF('Социально-коммуникативное разви'!AH23="","",IF('Социально-коммуникативное разви'!AJ23="","",IF('Социально-коммуникативное разви'!AK23="","",IF('Познавательное развитие'!D23="","",IF('Познавательное развитие'!I23="","",IF('Познавательное развитие'!M23="","",IF('Познавательное развитие'!N23="","",IF('Познавательное развитие'!O23="","",IF('Познавательное развитие'!P23="","",IF('Познавательное развитие'!Q23="","",IF('Познавательное развитие'!Y23="","",IF('Художественно-эстетическое разв'!D23="","",IF('Художественно-эстетическое разв'!G23="","",IF('Художественно-эстетическое разв'!H23="","",IF('Художественно-эстетическое разв'!I23="","",IF('Физическое развитие'!W22="","",IF('Художественно-эстетическое разв'!L23="","",IF('Художественно-эстетическое разв'!M23="","",IF('Художественно-эстетическое разв'!U23="","",('Социально-коммуникативное разви'!AA23+'Социально-коммуникативное разви'!AF23+'Социально-коммуникативное разви'!AG23+'Социально-коммуникативное разви'!AH23+'Социально-коммуникативное разви'!AJ23+'Социально-коммуникативное разви'!AK23+'Познавательное развитие'!D23+'Познавательное развитие'!I23+'Познавательное развитие'!M23+'Познавательное развитие'!N23+'Познавательное развитие'!O23+'Познавательное развитие'!P23+'Познавательное развитие'!Q23+'Познавательное развитие'!Y23+'Художественно-эстетическое разв'!D23+'Художественно-эстетическое разв'!G23+'Художественно-эстетическое разв'!H23+'Художественно-эстетическое разв'!I23+'Художественно-эстетическое разв'!L23+'Художественно-эстетическое разв'!M23+'Художественно-эстетическое разв'!U23+'Физическое развитие'!W22)/22))))))))))))))))))))))</f>
        <v/>
      </c>
      <c r="AA22" s="82" t="str">
        <f t="shared" si="0"/>
        <v/>
      </c>
      <c r="AB22" s="82"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AC22" s="82"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AD22" s="82"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AE22" s="82"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AF22" s="82"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AG22" s="82"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AH22" s="82"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AI22" s="82" t="str">
        <f>IF('Познавательное развитие'!V23="","",IF('Познавательное развитие'!V23&gt;1.5,"сформирован",IF('Познавательное развитие'!V23&lt;0.5,"не сформирован", "в стадии формирования")))</f>
        <v/>
      </c>
      <c r="AJ22" s="82" t="str">
        <f>IF('Художественно-эстетическое разв'!Z23="","",IF('Художественно-эстетическое разв'!Z23&gt;1.5,"сформирован",IF('Художественно-эстетическое разв'!Z23&lt;0.5,"не сформирован", "в стадии формирования")))</f>
        <v/>
      </c>
      <c r="AK22" s="82" t="str">
        <f>IF('Художественно-эстетическое разв'!AA23="","",IF('Художественно-эстетическое разв'!AA23&gt;1.5,"сформирован",IF('Художественно-эстетическое разв'!AA23&lt;0.5,"не сформирован", "в стадии формирования")))</f>
        <v/>
      </c>
      <c r="AL22" s="214" t="str">
        <f>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разви'!X23="","",IF('Познавательное развитие'!V23="","",IF('Художественно-эстетическое разв'!Z23="","",IF('Художественно-эстетическое разв'!AE23="","",('Социально-коммуникативное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разви'!X23+'Познавательное развитие'!V23+'Художественно-эстетическое разв'!Z23+'Художественно-эстетическое разв'!AE23)/10))))))))))</f>
        <v/>
      </c>
      <c r="AM22" s="82" t="str">
        <f t="shared" si="1"/>
        <v/>
      </c>
      <c r="AN22" s="82"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AO22" s="82" t="str">
        <f>IF('Социально-коммуникативное разви'!V23="","",IF('Социально-коммуникативное разви'!V23&gt;1.5,"сформирован",IF('Социально-коммуникативное разви'!V23&lt;0.5,"не сформирован", "в стадии формирования")))</f>
        <v/>
      </c>
      <c r="AP22" s="82" t="str">
        <f>IF('Социально-коммуникативное разви'!W23="","",IF('Социально-коммуникативное разви'!W23&gt;1.5,"сформирован",IF('Социально-коммуникативное разви'!W23&lt;0.5,"не сформирован", "в стадии формирования")))</f>
        <v/>
      </c>
      <c r="AQ22" s="82" t="str">
        <f>IF('Художественно-эстетическое разв'!Y23="","",IF('Художественно-эстетическое разв'!Y23&gt;1.5,"сформирован",IF('Художественно-эстетическое разв'!Y23&lt;0.5,"не сформирован", "в стадии формирования")))</f>
        <v/>
      </c>
      <c r="AR22" s="82" t="str">
        <f>IF('Художественно-эстетическое разв'!Z23="","",IF('Художественно-эстетическое разв'!Z23&gt;1.5,"сформирован",IF('Художественно-эстетическое разв'!Z23&lt;0.5,"не сформирован", "в стадии формирования")))</f>
        <v/>
      </c>
      <c r="AS22" s="214" t="str">
        <f>IF('Социально-коммуникативное разви'!U23="","",IF('Социально-коммуникативное разви'!V23="","",IF('Социально-коммуникативное разви'!W23="","",IF('Художественно-эстетическое разв'!AC23="","",IF('Художественно-эстетическое разв'!AD23="","",('Социально-коммуникативное разви'!U23+'Социально-коммуникативное разви'!V23+'Социально-коммуникативное разви'!W23+'Художественно-эстетическое разв'!AC23+'Художественно-эстетическое разв'!AD23)/5)))))</f>
        <v/>
      </c>
      <c r="AT22" s="82" t="str">
        <f t="shared" si="2"/>
        <v/>
      </c>
      <c r="AU22" s="82" t="str">
        <f>IF('Речевое развитие'!D22="","",IF('Речевое развитие'!D22&gt;1.5,"сформирован",IF('Речевое развитие'!D22&lt;0.5,"не сформирован", "в стадии формирования")))</f>
        <v/>
      </c>
      <c r="AV22" s="82" t="str">
        <f>IF('Речевое развитие'!E22="","",IF('Речевое развитие'!E22&gt;1.5,"сформирован",IF('Речевое развитие'!E22&lt;0.5,"не сформирован", "в стадии формирования")))</f>
        <v/>
      </c>
      <c r="AW22" s="82" t="str">
        <f>IF('Речевое развитие'!F22="","",IF('Речевое развитие'!F22&gt;1.5,"сформирован",IF('Речевое развитие'!F22&lt;0.5,"не сформирован", "в стадии формирования")))</f>
        <v/>
      </c>
      <c r="AX22" s="82" t="str">
        <f>IF('Речевое развитие'!G22="","",IF('Речевое развитие'!G22&gt;1.5,"сформирован",IF('Речевое развитие'!G22&lt;0.5,"не сформирован", "в стадии формирования")))</f>
        <v/>
      </c>
      <c r="AY22" s="82" t="str">
        <f>IF('Речевое развитие'!H22="","",IF('Речевое развитие'!H22&gt;1.5,"сформирован",IF('Речевое развитие'!H22&lt;0.5,"не сформирован", "в стадии формирования")))</f>
        <v/>
      </c>
      <c r="AZ22" s="82" t="str">
        <f>IF('Речевое развитие'!I22="","",IF('Речевое развитие'!I22&gt;1.5,"сформирован",IF('Речевое развитие'!I22&lt;0.5,"не сформирован", "в стадии формирования")))</f>
        <v/>
      </c>
      <c r="BA22" s="82" t="str">
        <f>IF('Речевое развитие'!J22="","",IF('Речевое развитие'!J22&gt;1.5,"сформирован",IF('Речевое развитие'!J22&lt;0.5,"не сформирован", "в стадии формирования")))</f>
        <v/>
      </c>
      <c r="BB22" s="82" t="str">
        <f>IF('Речевое развитие'!K22="","",IF('Речевое развитие'!K22&gt;1.5,"сформирован",IF('Речевое развитие'!K22&lt;0.5,"не сформирован", "в стадии формирования")))</f>
        <v/>
      </c>
      <c r="BC22" s="82" t="str">
        <f>IF('Речевое развитие'!L22="","",IF('Речевое развитие'!L22&gt;1.5,"сформирован",IF('Речевое развитие'!L22&lt;0.5,"не сформирован", "в стадии формирования")))</f>
        <v/>
      </c>
      <c r="BD22" s="82" t="str">
        <f>IF('Речевое развитие'!M22="","",IF('Речевое развитие'!M22&gt;1.5,"сформирован",IF('Речевое развитие'!M22&lt;0.5,"не сформирован", "в стадии формирования")))</f>
        <v/>
      </c>
      <c r="BE22" s="82" t="str">
        <f>IF('Речевое развитие'!N22="","",IF('Речевое развитие'!N22&gt;1.5,"сформирован",IF('Речевое развитие'!N22&lt;0.5,"не сформирован", "в стадии формирования")))</f>
        <v/>
      </c>
      <c r="BF22" s="214" t="str">
        <f>IF('Речевое развитие'!D22="","",IF('Речевое развитие'!E22="","",IF('Речевое развитие'!F22="","",IF('Речевое развитие'!G22="","",IF('Речевое развитие'!H22="","",IF('Речевое развитие'!I22="","",IF('Речевое развитие'!J22="","",IF('Речевое развитие'!K22="","",IF('Речевое развитие'!L22="","",IF('Речевое развитие'!M22="","",IF('Речевое развитие'!N22="","",('Речевое развитие'!D22+'Речевое развитие'!E22+'Речевое развитие'!F22+'Речевое развитие'!G22+'Речевое развитие'!H22+'Речевое развитие'!I22+'Речевое развитие'!J22+'Речевое развитие'!K22+'Речевое развитие'!L22+'Речевое развитие'!M22+'Речевое развитие'!N22)/11)))))))))))</f>
        <v/>
      </c>
      <c r="BG22" s="82" t="str">
        <f t="shared" si="3"/>
        <v/>
      </c>
      <c r="BH22" s="82" t="str">
        <f>IF('Художественно-эстетическое разв'!Y23="","",IF('Художественно-эстетическое разв'!Y23&gt;1.5,"сформирован",IF('Художественно-эстетическое разв'!Y23&lt;0.5,"не сформирован", "в стадии формирования")))</f>
        <v/>
      </c>
      <c r="BI22" s="82" t="str">
        <f>IF('Физическое развитие'!D22="","",IF('Физическое развитие'!D22&gt;1.5,"сформирован",IF('Физическое развитие'!D22&lt;0.5,"не сформирован", "в стадии формирования")))</f>
        <v/>
      </c>
      <c r="BJ22" s="82" t="str">
        <f>IF('Физическое развитие'!E22="","",IF('Физическое развитие'!E22&gt;1.5,"сформирован",IF('Физическое развитие'!E22&lt;0.5,"не сформирован", "в стадии формирования")))</f>
        <v/>
      </c>
      <c r="BK22" s="82" t="str">
        <f>IF('Физическое развитие'!F22="","",IF('Физическое развитие'!F22&gt;1.5,"сформирован",IF('Физическое развитие'!F22&lt;0.5,"не сформирован", "в стадии формирования")))</f>
        <v/>
      </c>
      <c r="BL22" s="82" t="str">
        <f>IF('Физическое развитие'!G22="","",IF('Физическое развитие'!G22&gt;1.5,"сформирован",IF('Физическое развитие'!G22&lt;0.5,"не сформирован", "в стадии формирования")))</f>
        <v/>
      </c>
      <c r="BM22" s="82" t="str">
        <f>IF('Физическое развитие'!H22="","",IF('Физическое развитие'!H22&gt;1.5,"сформирован",IF('Физическое развитие'!H22&lt;0.5,"не сформирован", "в стадии формирования")))</f>
        <v/>
      </c>
      <c r="BN22" s="82" t="str">
        <f>IF('Физическое развитие'!I22="","",IF('Физическое развитие'!I22&gt;1.5,"сформирован",IF('Физическое развитие'!I22&lt;0.5,"не сформирован", "в стадии формирования")))</f>
        <v/>
      </c>
      <c r="BO22" s="82" t="str">
        <f>IF('Физическое развитие'!J22="","",IF('Физическое развитие'!J22&gt;1.5,"сформирован",IF('Физическое развитие'!J22&lt;0.5,"не сформирован", "в стадии формирования")))</f>
        <v/>
      </c>
      <c r="BP22" s="82" t="str">
        <f>IF('Физическое развитие'!K22="","",IF('Физическое развитие'!K22&gt;1.5,"сформирован",IF('Физическое развитие'!K22&lt;0.5,"не сформирован", "в стадии формирования")))</f>
        <v/>
      </c>
      <c r="BQ22" s="82" t="str">
        <f>IF('Физическое развитие'!L22="","",IF('Физическое развитие'!L22&gt;1.5,"сформирован",IF('Физическое развитие'!L22&lt;0.5,"не сформирован", "в стадии формирования")))</f>
        <v/>
      </c>
      <c r="BR22" s="82" t="str">
        <f>IF('Физическое развитие'!M22="","",IF('Физическое развитие'!M22&gt;1.5,"сформирован",IF('Физическое развитие'!M22&lt;0.5,"не сформирован", "в стадии формирования")))</f>
        <v/>
      </c>
      <c r="BS22" s="82" t="str">
        <f>IF('Физическое развитие'!N22="","",IF('Физическое развитие'!N22&gt;1.5,"сформирован",IF('Физическое развитие'!N22&lt;0.5,"не сформирован", "в стадии формирования")))</f>
        <v/>
      </c>
      <c r="BT22" s="82" t="str">
        <f>IF('Физическое развитие'!O22="","",IF('Физическое развитие'!O22&gt;1.5,"сформирован",IF('Физическое развитие'!O22&lt;0.5,"не сформирован", "в стадии формирования")))</f>
        <v/>
      </c>
      <c r="BU22" s="82" t="str">
        <f>IF('Физическое развитие'!P22="","",IF('Физическое развитие'!P22&gt;1.5,"сформирован",IF('Физическое развитие'!P22&lt;0.5,"не сформирован", "в стадии формирования")))</f>
        <v/>
      </c>
      <c r="BV22" s="214" t="str">
        <f>IF('Художественно-эстетическое разв'!Y23="","",IF('Физическое развитие'!D22="","",IF('Физическое развитие'!E22="","",IF('Физическое развитие'!F22="","",IF('Физическое развитие'!H22="","",IF('Физическое развитие'!I22="","",IF('Физическое развитие'!J22="","",IF('Физическое развитие'!L22="","",IF('Физическое развитие'!M22="","",IF('Физическое развитие'!G22="","",IF('Физическое развитие'!N22="","",IF('Физическое развитие'!O22="","",IF('Физическое развитие'!P22="","",IF('Физическое развитие'!Q22="","",('Художественно-эстетическое разв'!Y23+'Физическое развитие'!D22+'Физическое развитие'!E22+'Физическое развитие'!F22+'Физическое развитие'!H22+'Физическое развитие'!I22+'Физическое развитие'!J22+'Физическое развитие'!L22+'Физическое развитие'!M22+'Физическое развитие'!G22+'Физическое развитие'!N22+'Физическое развитие'!O22+'Физическое развитие'!P22+'Физическое развитие'!Q22)/14))))))))))))))</f>
        <v/>
      </c>
      <c r="BW22" s="82" t="str">
        <f t="shared" si="4"/>
        <v/>
      </c>
      <c r="BX22" s="82"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BY22" s="82" t="str">
        <f>IF('Социально-коммуникативное разви'!N23="","",IF('Социально-коммуникативное разви'!N23&gt;1.5,"сформирован",IF('Социально-коммуникативное разви'!N23&lt;0.5,"не сформирован", "в стадии формирования")))</f>
        <v/>
      </c>
      <c r="BZ22" s="82" t="str">
        <f>IF('Социально-коммуникативное разви'!O23="","",IF('Социально-коммуникативное разви'!O23&gt;1.5,"сформирован",IF('Социально-коммуникативное разви'!O23&lt;0.5,"не сформирован", "в стадии формирования")))</f>
        <v/>
      </c>
      <c r="CA22" s="82" t="str">
        <f>IF('Социально-коммуникативное разви'!P23="","",IF('Социально-коммуникативное разви'!P23&gt;1.5,"сформирован",IF('Социально-коммуникативное разви'!P23&lt;0.5,"не сформирован", "в стадии формирования")))</f>
        <v/>
      </c>
      <c r="CB22" s="82" t="e">
        <f>IF('Социально-коммуникативное разви'!#REF!="","",IF('Социально-коммуникативное разви'!#REF!&gt;1.5,"сформирован",IF('Социально-коммуникативное разви'!#REF!&lt;0.5,"не сформирован", "в стадии формирования")))</f>
        <v>#REF!</v>
      </c>
      <c r="CC22" s="82" t="str">
        <f>IF('Социально-коммуникативное разви'!R23="","",IF('Социально-коммуникативное разви'!R23&gt;1.5,"сформирован",IF('Социально-коммуникативное разви'!R23&lt;0.5,"не сформирован", "в стадии формирования")))</f>
        <v/>
      </c>
      <c r="CD22" s="82"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CE22" s="82"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CF22" s="82"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CG22" s="82" t="str">
        <f>IF('Социально-коммуникативное разви'!V23="","",IF('Социально-коммуникативное разви'!V23&gt;1.5,"сформирован",IF('Социально-коммуникативное разви'!V23&lt;0.5,"не сформирован", "в стадии формирования")))</f>
        <v/>
      </c>
      <c r="CH22" s="82" t="str">
        <f>IF('Социально-коммуникативное разви'!W23="","",IF('Социально-коммуникативное разви'!W23&gt;1.5,"сформирован",IF('Социально-коммуникативное разви'!W23&lt;0.5,"не сформирован", "в стадии формирования")))</f>
        <v/>
      </c>
      <c r="CI22" s="82" t="str">
        <f>IF('Социально-коммуникативное разви'!X23="","",IF('Социально-коммуникативное разви'!X23&gt;1.5,"сформирован",IF('Социально-коммуникативное разви'!X23&lt;0.5,"не сформирован", "в стадии формирования")))</f>
        <v/>
      </c>
      <c r="CJ22" s="82" t="str">
        <f>IF('Социально-коммуникативное разви'!Y23="","",IF('Социально-коммуникативное разви'!Y23&gt;1.5,"сформирован",IF('Социально-коммуникативное разви'!Y23&lt;0.5,"не сформирован", "в стадии формирования")))</f>
        <v/>
      </c>
      <c r="CK22" s="82" t="str">
        <f>IF('Социально-коммуникативное разви'!Z23="","",IF('Социально-коммуникативное разви'!Z23&gt;1.5,"сформирован",IF('Социально-коммуникативное разви'!Z23&lt;0.5,"не сформирован", "в стадии формирования")))</f>
        <v/>
      </c>
      <c r="CL22" s="82" t="str">
        <f>IF('Физическое развитие'!K22="","",IF('Физическое развитие'!K22&gt;1.5,"сформирован",IF('Физическое развитие'!K22&lt;0.5,"не сформирован", "в стадии формирования")))</f>
        <v/>
      </c>
      <c r="CM22" s="214" t="str">
        <f>IF('Социально-коммуникативное разви'!M23="","",IF('Социально-коммуникативное разви'!N23="","",IF('Социально-коммуникативное разви'!AI23="","",IF('Социально-коммуникативное разви'!AN23="","",IF('Социально-коммуникативное разви'!AO23="","",IF('Социально-коммуникативное разви'!AP23="","",IF('Социально-коммуникативное разви'!AQ23="","",IF('Социально-коммуникативное разви'!AR23="","",IF('Социально-коммуникативное разви'!AS23="","",IF('Социально-коммуникативное разви'!AT23="","",IF('Социально-коммуникативное разви'!AV23="","",IF('Социально-коммуникативное разви'!AW23="","",IF('Социально-коммуникативное разви'!AX23="","",IF('Социально-коммуникативное разви'!AY23="","",IF('Физическое развитие'!K22="","",('Социально-коммуникативное разви'!M23+'Социально-коммуникативное разви'!N23+'Социально-коммуникативное разви'!AI23+'Социально-коммуникативное разви'!AN23+'Социально-коммуникативное разви'!AO23+'Социально-коммуникативное разви'!AP23+'Социально-коммуникативное разви'!AQ23+'Социально-коммуникативное разви'!AR23+'Социально-коммуникативное разви'!AS23+'Социально-коммуникативное разви'!AT23+'Социально-коммуникативное разви'!AV23+'Социально-коммуникативное разви'!AW23+'Социально-коммуникативное разви'!AX23+'Социально-коммуникативное разви'!AY23+'Физическое развитие'!K22)/15)))))))))))))))</f>
        <v/>
      </c>
      <c r="CN22" s="82" t="str">
        <f t="shared" si="5"/>
        <v/>
      </c>
      <c r="CO22" s="82" t="str">
        <f>IF('Социально-коммуникативное разви'!D23="","",IF('Социально-коммуникативное разви'!D23&gt;1.5,"сформирован",IF('Социально-коммуникативное разви'!D23&lt;0.5,"не сформирован", "в стадии формирования")))</f>
        <v/>
      </c>
      <c r="CP22" s="82"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CQ22" s="82"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CR22" s="82" t="e">
        <f>IF('Социально-коммуникативное разви'!#REF!="","",IF('Социально-коммуникативное разви'!#REF!&gt;1.5,"сформирован",IF('Социально-коммуникативное разви'!#REF!&lt;0.5,"не сформирован", "в стадии формирования")))</f>
        <v>#REF!</v>
      </c>
      <c r="CS22" s="82" t="str">
        <f>IF('Социально-коммуникативное разви'!R23="","",IF('Социально-коммуникативное разви'!R23&gt;1.5,"сформирован",IF('Социально-коммуникативное разви'!R23&lt;0.5,"не сформирован", "в стадии формирования")))</f>
        <v/>
      </c>
      <c r="CT22" s="82"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CU22" s="82"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CV22" s="82" t="str">
        <f>IF('Социально-коммуникативное разви'!Y23="","",IF('Социально-коммуникативное разви'!Y23&gt;1.5,"сформирован",IF('Социально-коммуникативное разви'!Y23&lt;0.5,"не сформирован", "в стадии формирования")))</f>
        <v/>
      </c>
      <c r="CW22" s="82" t="str">
        <f>IF('Социально-коммуникативное разви'!Z23="","",IF('Социально-коммуникативное разви'!Z23&gt;1.5,"сформирован",IF('Социально-коммуникативное разви'!Z23&lt;0.5,"не сформирован", "в стадии формирования")))</f>
        <v/>
      </c>
      <c r="CX22" s="82" t="str">
        <f>IF('Социально-коммуникативное разви'!AU23="","",IF('Социально-коммуникативное разви'!AU23&gt;1.5,"сформирован",IF('Социально-коммуникативное разви'!AU23&lt;0.5,"не сформирован", "в стадии формирования")))</f>
        <v/>
      </c>
      <c r="CY22" s="82" t="str">
        <f>IF('Социально-коммуникативное разви'!AZ23="","",IF('Социально-коммуникативное разви'!AZ23&gt;1.5,"сформирован",IF('Социально-коммуникативное разви'!AZ23&lt;0.5,"не сформирован", "в стадии формирования")))</f>
        <v/>
      </c>
      <c r="CZ22" s="82" t="str">
        <f>IF('Социально-коммуникативное разви'!BA23="","",IF('Социально-коммуникативное разви'!BA23&gt;1.5,"сформирован",IF('Социально-коммуникативное разви'!BA23&lt;0.5,"не сформирован", "в стадии формирования")))</f>
        <v/>
      </c>
      <c r="DA22" s="82" t="str">
        <f>IF('Социально-коммуникативное разви'!BB23="","",IF('Социально-коммуникативное разви'!BB23&gt;1.5,"сформирован",IF('Социально-коммуникативное разви'!BB23&lt;0.5,"не сформирован", "в стадии формирования")))</f>
        <v/>
      </c>
      <c r="DB22" s="82" t="str">
        <f>IF('Познавательное развитие'!G23="","",IF('Познавательное развитие'!G23&gt;1.5,"сформирован",IF('Познавательное развитие'!G23&lt;0.5,"не сформирован", "в стадии формирования")))</f>
        <v/>
      </c>
      <c r="DC22" s="82" t="str">
        <f>IF('Познавательное развитие'!H23="","",IF('Познавательное развитие'!H23&gt;1.5,"сформирован",IF('Познавательное развитие'!H23&lt;0.5,"не сформирован", "в стадии формирования")))</f>
        <v/>
      </c>
      <c r="DD22" s="82" t="str">
        <f>IF('Познавательное развитие'!T23="","",IF('Познавательное развитие'!T23&gt;1.5,"сформирован",IF('Познавательное развитие'!T23&lt;0.5,"не сформирован", "в стадии формирования")))</f>
        <v/>
      </c>
      <c r="DE22" s="82" t="str">
        <f>IF('Познавательное развитие'!U23="","",IF('Познавательное развитие'!U23&gt;1.5,"сформирован",IF('Познавательное развитие'!U23&lt;0.5,"не сформирован", "в стадии формирования")))</f>
        <v/>
      </c>
      <c r="DF22" s="82" t="str">
        <f>IF('Познавательное развитие'!W23="","",IF('Познавательное развитие'!W23&gt;1.5,"сформирован",IF('Познавательное развитие'!W23&lt;0.5,"не сформирован", "в стадии формирования")))</f>
        <v/>
      </c>
      <c r="DG22" s="82" t="str">
        <f>IF('Познавательное развитие'!X23="","",IF('Познавательное развитие'!X23&gt;1.5,"сформирован",IF('Познавательное развитие'!X23&lt;0.5,"не сформирован", "в стадии формирования")))</f>
        <v/>
      </c>
      <c r="DH22" s="82" t="str">
        <f>IF('Познавательное развитие'!AB23="","",IF('Познавательное развитие'!AB23&gt;1.5,"сформирован",IF('Познавательное развитие'!AB23&lt;0.5,"не сформирован", "в стадии формирования")))</f>
        <v/>
      </c>
      <c r="DI22" s="82" t="str">
        <f>IF('Познавательное развитие'!AC23="","",IF('Познавательное развитие'!AC23&gt;1.5,"сформирован",IF('Познавательное развитие'!AC23&lt;0.5,"не сформирован", "в стадии формирования")))</f>
        <v/>
      </c>
      <c r="DJ22" s="82" t="str">
        <f>IF('Познавательное развитие'!AD23="","",IF('Познавательное развитие'!AD23&gt;1.5,"сформирован",IF('Познавательное развитие'!AD23&lt;0.5,"не сформирован", "в стадии формирования")))</f>
        <v/>
      </c>
      <c r="DK22" s="82" t="str">
        <f>IF('Познавательное развитие'!AE23="","",IF('Познавательное развитие'!AE23&gt;1.5,"сформирован",IF('Познавательное развитие'!AE23&lt;0.5,"не сформирован", "в стадии формирования")))</f>
        <v/>
      </c>
      <c r="DL22" s="82" t="str">
        <f>IF('Познавательное развитие'!AF23="","",IF('Познавательное развитие'!AF23&gt;1.5,"сформирован",IF('Познавательное развитие'!AF23&lt;0.5,"не сформирован", "в стадии формирования")))</f>
        <v/>
      </c>
      <c r="DM22" s="82" t="str">
        <f>IF('Познавательное развитие'!AG23="","",IF('Познавательное развитие'!AG23&gt;1.5,"сформирован",IF('Познавательное развитие'!AG23&lt;0.5,"не сформирован", "в стадии формирования")))</f>
        <v/>
      </c>
      <c r="DN22" s="82" t="str">
        <f>IF('Познавательное развитие'!AI23="","",IF('Познавательное развитие'!AI23&gt;1.5,"сформирован",IF('Познавательное развитие'!AI23&lt;0.5,"не сформирован", "в стадии формирования")))</f>
        <v/>
      </c>
      <c r="DO22" s="82" t="str">
        <f>IF('Познавательное развитие'!AJ23="","",IF('Познавательное развитие'!AJ23&gt;1.5,"сформирован",IF('Познавательное развитие'!AJ23&lt;0.5,"не сформирован", "в стадии формирования")))</f>
        <v/>
      </c>
      <c r="DP22" s="82" t="str">
        <f>IF('Познавательное развитие'!AK23="","",IF('Познавательное развитие'!AK23&gt;1.5,"сформирован",IF('Познавательное развитие'!AK23&lt;0.5,"не сформирован", "в стадии формирования")))</f>
        <v/>
      </c>
      <c r="DQ22" s="82" t="str">
        <f>IF('Познавательное развитие'!AL23="","",IF('Познавательное развитие'!AL23&gt;1.5,"сформирован",IF('Познавательное развитие'!AL23&lt;0.5,"не сформирован", "в стадии формирования")))</f>
        <v/>
      </c>
      <c r="DR22" s="82" t="str">
        <f>IF('Речевое развитие'!Q22="","",IF('Речевое развитие'!Q22&gt;1.5,"сформирован",IF('Речевое развитие'!Q22&lt;0.5,"не сформирован", "в стадии формирования")))</f>
        <v/>
      </c>
      <c r="DS22" s="82" t="str">
        <f>IF('Речевое развитие'!R22="","",IF('Речевое развитие'!R22&gt;1.5,"сформирован",IF('Речевое развитие'!R22&lt;0.5,"не сформирован", "в стадии формирования")))</f>
        <v/>
      </c>
      <c r="DT22" s="82" t="str">
        <f>IF('Речевое развитие'!S22="","",IF('Речевое развитие'!S22&gt;1.5,"сформирован",IF('Речевое развитие'!S22&lt;0.5,"не сформирован", "в стадии формирования")))</f>
        <v/>
      </c>
      <c r="DU22" s="82" t="str">
        <f>IF('Речевое развитие'!T22="","",IF('Речевое развитие'!T22&gt;1.5,"сформирован",IF('Речевое развитие'!T22&lt;0.5,"не сформирован", "в стадии формирования")))</f>
        <v/>
      </c>
      <c r="DV22" s="82" t="str">
        <f>IF('Речевое развитие'!U22="","",IF('Речевое развитие'!U22&gt;1.5,"сформирован",IF('Речевое развитие'!U22&lt;0.5,"не сформирован", "в стадии формирования")))</f>
        <v/>
      </c>
      <c r="DW22" s="82" t="str">
        <f>IF('Художественно-эстетическое разв'!S23="","",IF('Художественно-эстетическое разв'!S23&gt;1.5,"сформирован",IF('Художественно-эстетическое разв'!S23&lt;0.5,"не сформирован", "в стадии формирования")))</f>
        <v/>
      </c>
      <c r="DX22" s="82" t="str">
        <f>IF('Художественно-эстетическое разв'!T23="","",IF('Художественно-эстетическое разв'!T23&gt;1.5,"сформирован",IF('Художественно-эстетическое разв'!T23&lt;0.5,"не сформирован", "в стадии формирования")))</f>
        <v/>
      </c>
      <c r="DY22" s="82" t="str">
        <f>IF('Физическое развитие'!T22="","",IF('Физическое развитие'!T22&gt;1.5,"сформирован",IF('Физическое развитие'!T22&lt;0.5,"не сформирован", "в стадии формирования")))</f>
        <v/>
      </c>
      <c r="DZ22" s="82" t="str">
        <f>IF('Физическое развитие'!U22="","",IF('Физическое развитие'!U22&gt;1.5,"сформирован",IF('Физическое развитие'!U22&lt;0.5,"не сформирован", "в стадии формирования")))</f>
        <v/>
      </c>
      <c r="EA22" s="82" t="str">
        <f>IF('Физическое развитие'!V22="","",IF('Физическое развитие'!V22&gt;1.5,"сформирован",IF('Физическое развитие'!V22&lt;0.5,"не сформирован", "в стадии формирования")))</f>
        <v/>
      </c>
      <c r="EB22" s="214" t="str">
        <f>IF('Социально-коммуникативное разви'!D23="","",IF('Социально-коммуникативное разви'!E23="","",IF('Социально-коммуникативное разви'!F23="","",IF('Социально-коммуникативное разви'!#REF!="","",IF('Социально-коммуникативное разви'!R23="","",IF('Социально-коммуникативное разви'!S23="","",IF('Социально-коммуникативное разви'!T23="","",IF('Социально-коммуникативное разви'!Y23="","",IF('Социально-коммуникативное разви'!Z23="","",IF('Социально-коммуникативное разви'!AU23="","",IF('Социально-коммуникативное разви'!AZ23="","",IF('Социально-коммуникативное разви'!BA23="","",IF('Социально-коммуникативное разви'!BB23="","",IF('Познавательное развитие'!G23="","",IF('Познавательное развитие'!H23="","",IF('Познавательное развитие'!T23="","",IF('Познавательное развитие'!U23="","",IF('Познавательное развитие'!W23="","",IF('Познавательное развитие'!X23="","",IF('Познавательное развитие'!AB23="","",IF('Познавательное развитие'!AC23="","",IF('Познавательное развитие'!AD23="","",IF('Познавательное развитие'!AE23="","",IF('Познавательное развитие'!AF23="","",IF('Познавательное развитие'!AG23="","",IF('Познавательное развитие'!AI23="","",IF('Познавательное развитие'!AJ23="","",IF('Познавательное развитие'!AK23="","",IF('Познавательное развитие'!AL23="","",IF('Речевое развитие'!Q22="","",IF('Речевое развитие'!R22="","",IF('Речевое развитие'!S22="","",IF('Речевое развитие'!T22="","",IF('Речевое развитие'!U22="","",IF('Художественно-эстетическое разв'!S23="","",IF('Художественно-эстетическое разв'!T23="","",IF('Физическое развитие'!T22="","",IF('Физическое развитие'!U22="","",IF('Физическое развитие'!V22="","",('Социально-коммуникативное разви'!D23+'Социально-коммуникативное разви'!E23+'Социально-коммуникативное разви'!F23+'Социально-коммуникативное разви'!#REF!+'Социально-коммуникативное разви'!R23+'Социально-коммуникативное разви'!S23+'Социально-коммуникативное разви'!T23+'Социально-коммуникативное разви'!Y23+'Социально-коммуникативное разви'!Z23+'Социально-коммуникативное разви'!AU23+'Социально-коммуникативное разви'!AZ23+'Социально-коммуникативное разви'!BA23+'Социально-коммуникативное разви'!BB23+'Познавательное развитие'!G23+'Познавательное развитие'!H23+'Познавательное развитие'!T23+'Познавательное развитие'!U23+'Познавательное развитие'!W23+'Познавательное развитие'!X23+'Познавательное развитие'!AB23+'Познавательное развитие'!AC23+'Познавательное развитие'!AD23+'Познавательное развитие'!AE23+'Познавательное развитие'!AF23+'Познавательное развитие'!AG23+'Познавательное развитие'!AI23+'Познавательное развитие'!AJ23+'Познавательное развитие'!AK23+'Познавательное развитие'!AL23+'Речевое развитие'!Q22+'Речевое развитие'!R22+'Речевое развитие'!S22+'Речевое развитие'!T22+'Речевое развитие'!U22+'Художественно-эстетическое разв'!S23+'Художественно-эстетическое разв'!T23+'Физическое развитие'!T22+'Физическое развитие'!U22+'Физическое развитие'!V22)/39)))))))))))))))))))))))))))))))))))))))</f>
        <v/>
      </c>
      <c r="EC22" s="82" t="str">
        <f t="shared" si="6"/>
        <v/>
      </c>
    </row>
    <row r="23" spans="1:133">
      <c r="A23" s="89">
        <f>список!A21</f>
        <v>20</v>
      </c>
      <c r="B23" s="82" t="str">
        <f>IF(список!B21="","",список!B21)</f>
        <v/>
      </c>
      <c r="C23" s="82">
        <f>IF(список!C21="","",список!C21)</f>
        <v>0</v>
      </c>
      <c r="D23" s="82" t="str">
        <f>IF('Социально-коммуникативное разви'!AA24="","",IF('Социально-коммуникативное разви'!AA24&gt;1.5,"сформирован",IF('Социально-коммуникативное разви'!AA24&lt;0.5,"не сформирован", "в стадии формирования")))</f>
        <v/>
      </c>
      <c r="E23" s="82" t="e">
        <f>IF('Социально-коммуникативное разви'!AB24="","",IF('Социально-коммуникативное разви'!AB24&gt;1.5,"сформирован",IF('Социально-коммуникативное разви'!AB24&lt;0.5,"не сформирован", "в стадии формирования")))</f>
        <v>#REF!</v>
      </c>
      <c r="F23" s="82" t="e">
        <f>IF('Социально-коммуникативное разви'!AC24="","",IF('Социально-коммуникативное разви'!AC24&gt;1.5,"сформирован",IF('Социально-коммуникативное разви'!AC24&lt;0.5,"не сформирован", "в стадии формирования")))</f>
        <v>#REF!</v>
      </c>
      <c r="G23" s="82" t="str">
        <f>IF('Социально-коммуникативное разви'!AD24="","",IF('Социально-коммуникативное разви'!AD24&gt;1.5,"сформирован",IF('Социально-коммуникативное разви'!AD24&lt;0.5,"не сформирован", "в стадии формирования")))</f>
        <v/>
      </c>
      <c r="H23" s="82" t="str">
        <f>IF('Социально-коммуникативное разви'!AE24="","",IF('Социально-коммуникативное разви'!AE24&gt;1.5,"сформирован",IF('Социально-коммуникативное разви'!AE24&lt;0.5,"не сформирован", "в стадии формирования")))</f>
        <v/>
      </c>
      <c r="I23" s="82" t="str">
        <f>IF('Социально-коммуникативное разви'!AF24="","",IF('Социально-коммуникативное разви'!AF24&gt;1.5,"сформирован",IF('Социально-коммуникативное разви'!AF24&lt;0.5,"не сформирован", "в стадии формирования")))</f>
        <v/>
      </c>
      <c r="J23" s="82" t="str">
        <f>IF('Познавательное развитие'!D24="","",IF('Познавательное развитие'!D24&gt;1.5,"сформирован",IF('Познавательное развитие'!D24&lt;0.5,"не сформирован", "в стадии формирования")))</f>
        <v/>
      </c>
      <c r="K23" s="82" t="str">
        <f>IF('Познавательное развитие'!E24="","",IF('Познавательное развитие'!E24&gt;1.5,"сформирован",IF('Познавательное развитие'!E24&lt;0.5,"не сформирован", "в стадии формирования")))</f>
        <v/>
      </c>
      <c r="L23" s="82" t="str">
        <f>IF('Познавательное развитие'!F24="","",IF('Познавательное развитие'!F24&gt;1.5,"сформирован",IF('Познавательное развитие'!F24&lt;0.5,"не сформирован", "в стадии формирования")))</f>
        <v/>
      </c>
      <c r="M23" s="82" t="str">
        <f>IF('Познавательное развитие'!G24="","",IF('Познавательное развитие'!G24&gt;1.5,"сформирован",IF('Познавательное развитие'!G24&lt;0.5,"не сформирован", "в стадии формирования")))</f>
        <v/>
      </c>
      <c r="N23" s="82" t="str">
        <f>IF('Познавательное развитие'!H24="","",IF('Познавательное развитие'!H24&gt;1.5,"сформирован",IF('Познавательное развитие'!H24&lt;0.5,"не сформирован", "в стадии формирования")))</f>
        <v/>
      </c>
      <c r="O23" s="82" t="str">
        <f>IF('Познавательное развитие'!I25="","",IF('Познавательное развитие'!I25&gt;1.5,"сформирован",IF('Познавательное развитие'!I25&lt;0.5,"не сформирован", "в стадии формирования")))</f>
        <v/>
      </c>
      <c r="P23" s="82" t="str">
        <f>IF('Познавательное развитие'!J24="","",IF('Познавательное развитие'!J24&gt;1.5,"сформирован",IF('Познавательное развитие'!J24&lt;0.5,"не сформирован", "в стадии формирования")))</f>
        <v/>
      </c>
      <c r="Q23" s="82" t="str">
        <f>IF('Познавательное развитие'!K24="","",IF('Познавательное развитие'!K24&gt;1.5,"сформирован",IF('Познавательное развитие'!K24&lt;0.5,"не сформирован", "в стадии формирования")))</f>
        <v/>
      </c>
      <c r="R23" s="82"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S23" s="82" t="str">
        <f>IF('Художественно-эстетическое разв'!E24="","",IF('Художественно-эстетическое разв'!E24&gt;1.5,"сформирован",IF('Художественно-эстетическое разв'!E24&lt;0.5,"не сформирован", "в стадии формирования")))</f>
        <v/>
      </c>
      <c r="T23" s="82" t="str">
        <f>IF('Художественно-эстетическое разв'!F24="","",IF('Художественно-эстетическое разв'!F24&gt;1.5,"сформирован",IF('Художественно-эстетическое разв'!F24&lt;0.5,"не сформирован", "в стадии формирования")))</f>
        <v/>
      </c>
      <c r="U23" s="82" t="str">
        <f>IF('Художественно-эстетическое разв'!G24="","",IF('Художественно-эстетическое разв'!G24&gt;1.5,"сформирован",IF('Художественно-эстетическое разв'!G24&lt;0.5,"не сформирован", "в стадии формирования")))</f>
        <v/>
      </c>
      <c r="V23" s="82" t="str">
        <f>IF('Художественно-эстетическое разв'!H24="","",IF('Художественно-эстетическое разв'!H24&gt;1.5,"сформирован",IF('Художественно-эстетическое разв'!H24&lt;0.5,"не сформирован", "в стадии формирования")))</f>
        <v/>
      </c>
      <c r="W23" s="82" t="str">
        <f>IF('Художественно-эстетическое разв'!I24="","",IF('Художественно-эстетическое разв'!I24&gt;1.5,"сформирован",IF('Художественно-эстетическое разв'!I24&lt;0.5,"не сформирован", "в стадии формирования")))</f>
        <v/>
      </c>
      <c r="X23" s="82" t="str">
        <f>IF('Художественно-эстетическое разв'!J24="","",IF('Художественно-эстетическое разв'!J24&gt;1.5,"сформирован",IF('Художественно-эстетическое разв'!J24&lt;0.5,"не сформирован", "в стадии формирования")))</f>
        <v/>
      </c>
      <c r="Y23" s="82" t="str">
        <f>IF('Физическое развитие'!W23="","",IF('Физическое развитие'!W23&gt;1.5,"сформирован",IF('Физическое развитие'!W23&lt;0.5,"не сформирован", "в стадии формирования")))</f>
        <v/>
      </c>
      <c r="Z23" s="214" t="str">
        <f>IF('Социально-коммуникативное разви'!AA24="","",IF('Социально-коммуникативное разви'!AF24="","",IF('Социально-коммуникативное разви'!AG24="","",IF('Социально-коммуникативное разви'!AH24="","",IF('Социально-коммуникативное разви'!AJ24="","",IF('Социально-коммуникативное разви'!AK24="","",IF('Познавательное развитие'!D24="","",IF('Познавательное развитие'!I24="","",IF('Познавательное развитие'!M24="","",IF('Познавательное развитие'!N24="","",IF('Познавательное развитие'!O24="","",IF('Познавательное развитие'!P24="","",IF('Познавательное развитие'!Q24="","",IF('Познавательное развитие'!Y24="","",IF('Художественно-эстетическое разв'!D24="","",IF('Художественно-эстетическое разв'!G24="","",IF('Художественно-эстетическое разв'!H24="","",IF('Художественно-эстетическое разв'!I24="","",IF('Физическое развитие'!W23="","",IF('Художественно-эстетическое разв'!L24="","",IF('Художественно-эстетическое разв'!M24="","",IF('Художественно-эстетическое разв'!U24="","",('Социально-коммуникативное разви'!AA24+'Социально-коммуникативное разви'!AF24+'Социально-коммуникативное разви'!AG24+'Социально-коммуникативное разви'!AH24+'Социально-коммуникативное разви'!AJ24+'Социально-коммуникативное разви'!AK24+'Познавательное развитие'!D24+'Познавательное развитие'!I24+'Познавательное развитие'!M24+'Познавательное развитие'!N24+'Познавательное развитие'!O24+'Познавательное развитие'!P24+'Познавательное развитие'!Q24+'Познавательное развитие'!Y24+'Художественно-эстетическое разв'!D24+'Художественно-эстетическое разв'!G24+'Художественно-эстетическое разв'!H24+'Художественно-эстетическое разв'!I24+'Художественно-эстетическое разв'!L24+'Художественно-эстетическое разв'!M24+'Художественно-эстетическое разв'!U24+'Физическое развитие'!W23)/22))))))))))))))))))))))</f>
        <v/>
      </c>
      <c r="AA23" s="82" t="str">
        <f t="shared" si="0"/>
        <v/>
      </c>
      <c r="AB23" s="82"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AC23" s="82"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AD23" s="82"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AE23" s="82"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AF23" s="82"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AG23" s="82"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AH23" s="82"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AI23" s="82" t="str">
        <f>IF('Познавательное развитие'!V24="","",IF('Познавательное развитие'!V24&gt;1.5,"сформирован",IF('Познавательное развитие'!V24&lt;0.5,"не сформирован", "в стадии формирования")))</f>
        <v/>
      </c>
      <c r="AJ23" s="82" t="str">
        <f>IF('Художественно-эстетическое разв'!Z24="","",IF('Художественно-эстетическое разв'!Z24&gt;1.5,"сформирован",IF('Художественно-эстетическое разв'!Z24&lt;0.5,"не сформирован", "в стадии формирования")))</f>
        <v/>
      </c>
      <c r="AK23" s="82" t="str">
        <f>IF('Художественно-эстетическое разв'!AA24="","",IF('Художественно-эстетическое разв'!AA24&gt;1.5,"сформирован",IF('Художественно-эстетическое разв'!AA24&lt;0.5,"не сформирован", "в стадии формирования")))</f>
        <v/>
      </c>
      <c r="AL23" s="214" t="str">
        <f>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разви'!X24="","",IF('Познавательное развитие'!V24="","",IF('Художественно-эстетическое разв'!Z24="","",IF('Художественно-эстетическое разв'!AE24="","",('Социально-коммуникативное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разви'!X24+'Познавательное развитие'!V24+'Художественно-эстетическое разв'!Z24+'Художественно-эстетическое разв'!AE24)/10))))))))))</f>
        <v/>
      </c>
      <c r="AM23" s="82" t="str">
        <f t="shared" si="1"/>
        <v/>
      </c>
      <c r="AN23" s="82"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AO23" s="82" t="str">
        <f>IF('Социально-коммуникативное разви'!V24="","",IF('Социально-коммуникативное разви'!V24&gt;1.5,"сформирован",IF('Социально-коммуникативное разви'!V24&lt;0.5,"не сформирован", "в стадии формирования")))</f>
        <v/>
      </c>
      <c r="AP23" s="82" t="str">
        <f>IF('Социально-коммуникативное разви'!W24="","",IF('Социально-коммуникативное разви'!W24&gt;1.5,"сформирован",IF('Социально-коммуникативное разви'!W24&lt;0.5,"не сформирован", "в стадии формирования")))</f>
        <v/>
      </c>
      <c r="AQ23" s="82" t="str">
        <f>IF('Художественно-эстетическое разв'!Y24="","",IF('Художественно-эстетическое разв'!Y24&gt;1.5,"сформирован",IF('Художественно-эстетическое разв'!Y24&lt;0.5,"не сформирован", "в стадии формирования")))</f>
        <v/>
      </c>
      <c r="AR23" s="82" t="str">
        <f>IF('Художественно-эстетическое разв'!Z24="","",IF('Художественно-эстетическое разв'!Z24&gt;1.5,"сформирован",IF('Художественно-эстетическое разв'!Z24&lt;0.5,"не сформирован", "в стадии формирования")))</f>
        <v/>
      </c>
      <c r="AS23" s="214" t="str">
        <f>IF('Социально-коммуникативное разви'!U24="","",IF('Социально-коммуникативное разви'!V24="","",IF('Социально-коммуникативное разви'!W24="","",IF('Художественно-эстетическое разв'!AC24="","",IF('Художественно-эстетическое разв'!AD24="","",('Социально-коммуникативное разви'!U24+'Социально-коммуникативное разви'!V24+'Социально-коммуникативное разви'!W24+'Художественно-эстетическое разв'!AC24+'Художественно-эстетическое разв'!AD24)/5)))))</f>
        <v/>
      </c>
      <c r="AT23" s="82" t="str">
        <f t="shared" si="2"/>
        <v/>
      </c>
      <c r="AU23" s="82" t="str">
        <f>IF('Речевое развитие'!D23="","",IF('Речевое развитие'!D23&gt;1.5,"сформирован",IF('Речевое развитие'!D23&lt;0.5,"не сформирован", "в стадии формирования")))</f>
        <v/>
      </c>
      <c r="AV23" s="82" t="str">
        <f>IF('Речевое развитие'!E23="","",IF('Речевое развитие'!E23&gt;1.5,"сформирован",IF('Речевое развитие'!E23&lt;0.5,"не сформирован", "в стадии формирования")))</f>
        <v/>
      </c>
      <c r="AW23" s="82" t="str">
        <f>IF('Речевое развитие'!F23="","",IF('Речевое развитие'!F23&gt;1.5,"сформирован",IF('Речевое развитие'!F23&lt;0.5,"не сформирован", "в стадии формирования")))</f>
        <v/>
      </c>
      <c r="AX23" s="82" t="str">
        <f>IF('Речевое развитие'!G23="","",IF('Речевое развитие'!G23&gt;1.5,"сформирован",IF('Речевое развитие'!G23&lt;0.5,"не сформирован", "в стадии формирования")))</f>
        <v/>
      </c>
      <c r="AY23" s="82" t="str">
        <f>IF('Речевое развитие'!H23="","",IF('Речевое развитие'!H23&gt;1.5,"сформирован",IF('Речевое развитие'!H23&lt;0.5,"не сформирован", "в стадии формирования")))</f>
        <v/>
      </c>
      <c r="AZ23" s="82" t="str">
        <f>IF('Речевое развитие'!I23="","",IF('Речевое развитие'!I23&gt;1.5,"сформирован",IF('Речевое развитие'!I23&lt;0.5,"не сформирован", "в стадии формирования")))</f>
        <v/>
      </c>
      <c r="BA23" s="82" t="str">
        <f>IF('Речевое развитие'!J23="","",IF('Речевое развитие'!J23&gt;1.5,"сформирован",IF('Речевое развитие'!J23&lt;0.5,"не сформирован", "в стадии формирования")))</f>
        <v/>
      </c>
      <c r="BB23" s="82" t="str">
        <f>IF('Речевое развитие'!K23="","",IF('Речевое развитие'!K23&gt;1.5,"сформирован",IF('Речевое развитие'!K23&lt;0.5,"не сформирован", "в стадии формирования")))</f>
        <v/>
      </c>
      <c r="BC23" s="82" t="str">
        <f>IF('Речевое развитие'!L23="","",IF('Речевое развитие'!L23&gt;1.5,"сформирован",IF('Речевое развитие'!L23&lt;0.5,"не сформирован", "в стадии формирования")))</f>
        <v/>
      </c>
      <c r="BD23" s="82" t="str">
        <f>IF('Речевое развитие'!M23="","",IF('Речевое развитие'!M23&gt;1.5,"сформирован",IF('Речевое развитие'!M23&lt;0.5,"не сформирован", "в стадии формирования")))</f>
        <v/>
      </c>
      <c r="BE23" s="82" t="str">
        <f>IF('Речевое развитие'!N23="","",IF('Речевое развитие'!N23&gt;1.5,"сформирован",IF('Речевое развитие'!N23&lt;0.5,"не сформирован", "в стадии формирования")))</f>
        <v/>
      </c>
      <c r="BF23" s="214" t="str">
        <f>IF('Речевое развитие'!D23="","",IF('Речевое развитие'!E23="","",IF('Речевое развитие'!F23="","",IF('Речевое развитие'!G23="","",IF('Речевое развитие'!H23="","",IF('Речевое развитие'!I23="","",IF('Речевое развитие'!J23="","",IF('Речевое развитие'!K23="","",IF('Речевое развитие'!L23="","",IF('Речевое развитие'!M23="","",IF('Речевое развитие'!N23="","",('Речевое развитие'!D23+'Речевое развитие'!E23+'Речевое развитие'!F23+'Речевое развитие'!G23+'Речевое развитие'!H23+'Речевое развитие'!I23+'Речевое развитие'!J23+'Речевое развитие'!K23+'Речевое развитие'!L23+'Речевое развитие'!M23+'Речевое развитие'!N23)/11)))))))))))</f>
        <v/>
      </c>
      <c r="BG23" s="82" t="str">
        <f t="shared" si="3"/>
        <v/>
      </c>
      <c r="BH23" s="82" t="str">
        <f>IF('Художественно-эстетическое разв'!Y24="","",IF('Художественно-эстетическое разв'!Y24&gt;1.5,"сформирован",IF('Художественно-эстетическое разв'!Y24&lt;0.5,"не сформирован", "в стадии формирования")))</f>
        <v/>
      </c>
      <c r="BI23" s="82" t="str">
        <f>IF('Физическое развитие'!D23="","",IF('Физическое развитие'!D23&gt;1.5,"сформирован",IF('Физическое развитие'!D23&lt;0.5,"не сформирован", "в стадии формирования")))</f>
        <v/>
      </c>
      <c r="BJ23" s="82" t="str">
        <f>IF('Физическое развитие'!E23="","",IF('Физическое развитие'!E23&gt;1.5,"сформирован",IF('Физическое развитие'!E23&lt;0.5,"не сформирован", "в стадии формирования")))</f>
        <v/>
      </c>
      <c r="BK23" s="82" t="str">
        <f>IF('Физическое развитие'!F23="","",IF('Физическое развитие'!F23&gt;1.5,"сформирован",IF('Физическое развитие'!F23&lt;0.5,"не сформирован", "в стадии формирования")))</f>
        <v/>
      </c>
      <c r="BL23" s="82" t="str">
        <f>IF('Физическое развитие'!G23="","",IF('Физическое развитие'!G23&gt;1.5,"сформирован",IF('Физическое развитие'!G23&lt;0.5,"не сформирован", "в стадии формирования")))</f>
        <v/>
      </c>
      <c r="BM23" s="82" t="str">
        <f>IF('Физическое развитие'!H23="","",IF('Физическое развитие'!H23&gt;1.5,"сформирован",IF('Физическое развитие'!H23&lt;0.5,"не сформирован", "в стадии формирования")))</f>
        <v/>
      </c>
      <c r="BN23" s="82" t="str">
        <f>IF('Физическое развитие'!I23="","",IF('Физическое развитие'!I23&gt;1.5,"сформирован",IF('Физическое развитие'!I23&lt;0.5,"не сформирован", "в стадии формирования")))</f>
        <v/>
      </c>
      <c r="BO23" s="82" t="str">
        <f>IF('Физическое развитие'!J23="","",IF('Физическое развитие'!J23&gt;1.5,"сформирован",IF('Физическое развитие'!J23&lt;0.5,"не сформирован", "в стадии формирования")))</f>
        <v/>
      </c>
      <c r="BP23" s="82" t="str">
        <f>IF('Физическое развитие'!K23="","",IF('Физическое развитие'!K23&gt;1.5,"сформирован",IF('Физическое развитие'!K23&lt;0.5,"не сформирован", "в стадии формирования")))</f>
        <v/>
      </c>
      <c r="BQ23" s="82" t="str">
        <f>IF('Физическое развитие'!L23="","",IF('Физическое развитие'!L23&gt;1.5,"сформирован",IF('Физическое развитие'!L23&lt;0.5,"не сформирован", "в стадии формирования")))</f>
        <v/>
      </c>
      <c r="BR23" s="82" t="str">
        <f>IF('Физическое развитие'!M23="","",IF('Физическое развитие'!M23&gt;1.5,"сформирован",IF('Физическое развитие'!M23&lt;0.5,"не сформирован", "в стадии формирования")))</f>
        <v/>
      </c>
      <c r="BS23" s="82" t="str">
        <f>IF('Физическое развитие'!N23="","",IF('Физическое развитие'!N23&gt;1.5,"сформирован",IF('Физическое развитие'!N23&lt;0.5,"не сформирован", "в стадии формирования")))</f>
        <v/>
      </c>
      <c r="BT23" s="82" t="str">
        <f>IF('Физическое развитие'!O23="","",IF('Физическое развитие'!O23&gt;1.5,"сформирован",IF('Физическое развитие'!O23&lt;0.5,"не сформирован", "в стадии формирования")))</f>
        <v/>
      </c>
      <c r="BU23" s="82" t="str">
        <f>IF('Физическое развитие'!P23="","",IF('Физическое развитие'!P23&gt;1.5,"сформирован",IF('Физическое развитие'!P23&lt;0.5,"не сформирован", "в стадии формирования")))</f>
        <v/>
      </c>
      <c r="BV23" s="214" t="str">
        <f>IF('Художественно-эстетическое разв'!Y24="","",IF('Физическое развитие'!D23="","",IF('Физическое развитие'!E23="","",IF('Физическое развитие'!F23="","",IF('Физическое развитие'!H23="","",IF('Физическое развитие'!I23="","",IF('Физическое развитие'!J23="","",IF('Физическое развитие'!L23="","",IF('Физическое развитие'!M23="","",IF('Физическое развитие'!G23="","",IF('Физическое развитие'!N23="","",IF('Физическое развитие'!O23="","",IF('Физическое развитие'!P23="","",IF('Физическое развитие'!Q23="","",('Художественно-эстетическое разв'!Y24+'Физическое развитие'!D23+'Физическое развитие'!E23+'Физическое развитие'!F23+'Физическое развитие'!H23+'Физическое развитие'!I23+'Физическое развитие'!J23+'Физическое развитие'!L23+'Физическое развитие'!M23+'Физическое развитие'!G23+'Физическое развитие'!N23+'Физическое развитие'!O23+'Физическое развитие'!P23+'Физическое развитие'!Q23)/14))))))))))))))</f>
        <v/>
      </c>
      <c r="BW23" s="82" t="str">
        <f t="shared" si="4"/>
        <v/>
      </c>
      <c r="BX23" s="82"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BY23" s="82" t="str">
        <f>IF('Социально-коммуникативное разви'!N24="","",IF('Социально-коммуникативное разви'!N24&gt;1.5,"сформирован",IF('Социально-коммуникативное разви'!N24&lt;0.5,"не сформирован", "в стадии формирования")))</f>
        <v/>
      </c>
      <c r="BZ23" s="82" t="str">
        <f>IF('Социально-коммуникативное разви'!O24="","",IF('Социально-коммуникативное разви'!O24&gt;1.5,"сформирован",IF('Социально-коммуникативное разви'!O24&lt;0.5,"не сформирован", "в стадии формирования")))</f>
        <v/>
      </c>
      <c r="CA23" s="82" t="str">
        <f>IF('Социально-коммуникативное разви'!P24="","",IF('Социально-коммуникативное разви'!P24&gt;1.5,"сформирован",IF('Социально-коммуникативное разви'!P24&lt;0.5,"не сформирован", "в стадии формирования")))</f>
        <v/>
      </c>
      <c r="CB23" s="82" t="e">
        <f>IF('Социально-коммуникативное разви'!#REF!="","",IF('Социально-коммуникативное разви'!#REF!&gt;1.5,"сформирован",IF('Социально-коммуникативное разви'!#REF!&lt;0.5,"не сформирован", "в стадии формирования")))</f>
        <v>#REF!</v>
      </c>
      <c r="CC23" s="82" t="str">
        <f>IF('Социально-коммуникативное разви'!R24="","",IF('Социально-коммуникативное разви'!R24&gt;1.5,"сформирован",IF('Социально-коммуникативное разви'!R24&lt;0.5,"не сформирован", "в стадии формирования")))</f>
        <v/>
      </c>
      <c r="CD23" s="82"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CE23" s="82"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CF23" s="82"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CG23" s="82" t="str">
        <f>IF('Социально-коммуникативное разви'!V24="","",IF('Социально-коммуникативное разви'!V24&gt;1.5,"сформирован",IF('Социально-коммуникативное разви'!V24&lt;0.5,"не сформирован", "в стадии формирования")))</f>
        <v/>
      </c>
      <c r="CH23" s="82" t="str">
        <f>IF('Социально-коммуникативное разви'!W24="","",IF('Социально-коммуникативное разви'!W24&gt;1.5,"сформирован",IF('Социально-коммуникативное разви'!W24&lt;0.5,"не сформирован", "в стадии формирования")))</f>
        <v/>
      </c>
      <c r="CI23" s="82" t="str">
        <f>IF('Социально-коммуникативное разви'!X24="","",IF('Социально-коммуникативное разви'!X24&gt;1.5,"сформирован",IF('Социально-коммуникативное разви'!X24&lt;0.5,"не сформирован", "в стадии формирования")))</f>
        <v/>
      </c>
      <c r="CJ23" s="82" t="str">
        <f>IF('Социально-коммуникативное разви'!Y24="","",IF('Социально-коммуникативное разви'!Y24&gt;1.5,"сформирован",IF('Социально-коммуникативное разви'!Y24&lt;0.5,"не сформирован", "в стадии формирования")))</f>
        <v/>
      </c>
      <c r="CK23" s="82" t="str">
        <f>IF('Социально-коммуникативное разви'!Z24="","",IF('Социально-коммуникативное разви'!Z24&gt;1.5,"сформирован",IF('Социально-коммуникативное разви'!Z24&lt;0.5,"не сформирован", "в стадии формирования")))</f>
        <v/>
      </c>
      <c r="CL23" s="82" t="str">
        <f>IF('Физическое развитие'!K23="","",IF('Физическое развитие'!K23&gt;1.5,"сформирован",IF('Физическое развитие'!K23&lt;0.5,"не сформирован", "в стадии формирования")))</f>
        <v/>
      </c>
      <c r="CM23" s="214" t="str">
        <f>IF('Социально-коммуникативное разви'!M24="","",IF('Социально-коммуникативное разви'!N24="","",IF('Социально-коммуникативное разви'!AI24="","",IF('Социально-коммуникативное разви'!AN24="","",IF('Социально-коммуникативное разви'!AO24="","",IF('Социально-коммуникативное разви'!AP24="","",IF('Социально-коммуникативное разви'!AQ24="","",IF('Социально-коммуникативное разви'!AR24="","",IF('Социально-коммуникативное разви'!AS24="","",IF('Социально-коммуникативное разви'!AT24="","",IF('Социально-коммуникативное разви'!AV24="","",IF('Социально-коммуникативное разви'!AW24="","",IF('Социально-коммуникативное разви'!AX24="","",IF('Социально-коммуникативное разви'!AY24="","",IF('Физическое развитие'!K23="","",('Социально-коммуникативное разви'!M24+'Социально-коммуникативное разви'!N24+'Социально-коммуникативное разви'!AI24+'Социально-коммуникативное разви'!AN24+'Социально-коммуникативное разви'!AO24+'Социально-коммуникативное разви'!AP24+'Социально-коммуникативное разви'!AQ24+'Социально-коммуникативное разви'!AR24+'Социально-коммуникативное разви'!AS24+'Социально-коммуникативное разви'!AT24+'Социально-коммуникативное разви'!AV24+'Социально-коммуникативное разви'!AW24+'Социально-коммуникативное разви'!AX24+'Социально-коммуникативное разви'!AY24+'Физическое развитие'!K23)/15)))))))))))))))</f>
        <v/>
      </c>
      <c r="CN23" s="82" t="str">
        <f t="shared" si="5"/>
        <v/>
      </c>
      <c r="CO23" s="82" t="str">
        <f>IF('Социально-коммуникативное разви'!D24="","",IF('Социально-коммуникативное разви'!D24&gt;1.5,"сформирован",IF('Социально-коммуникативное разви'!D24&lt;0.5,"не сформирован", "в стадии формирования")))</f>
        <v/>
      </c>
      <c r="CP23" s="82"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CQ23" s="82"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CR23" s="82" t="e">
        <f>IF('Социально-коммуникативное разви'!#REF!="","",IF('Социально-коммуникативное разви'!#REF!&gt;1.5,"сформирован",IF('Социально-коммуникативное разви'!#REF!&lt;0.5,"не сформирован", "в стадии формирования")))</f>
        <v>#REF!</v>
      </c>
      <c r="CS23" s="82" t="str">
        <f>IF('Социально-коммуникативное разви'!R24="","",IF('Социально-коммуникативное разви'!R24&gt;1.5,"сформирован",IF('Социально-коммуникативное разви'!R24&lt;0.5,"не сформирован", "в стадии формирования")))</f>
        <v/>
      </c>
      <c r="CT23" s="82"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CU23" s="82"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CV23" s="82" t="str">
        <f>IF('Социально-коммуникативное разви'!Y24="","",IF('Социально-коммуникативное разви'!Y24&gt;1.5,"сформирован",IF('Социально-коммуникативное разви'!Y24&lt;0.5,"не сформирован", "в стадии формирования")))</f>
        <v/>
      </c>
      <c r="CW23" s="82" t="str">
        <f>IF('Социально-коммуникативное разви'!Z24="","",IF('Социально-коммуникативное разви'!Z24&gt;1.5,"сформирован",IF('Социально-коммуникативное разви'!Z24&lt;0.5,"не сформирован", "в стадии формирования")))</f>
        <v/>
      </c>
      <c r="CX23" s="82" t="str">
        <f>IF('Социально-коммуникативное разви'!AU24="","",IF('Социально-коммуникативное разви'!AU24&gt;1.5,"сформирован",IF('Социально-коммуникативное разви'!AU24&lt;0.5,"не сформирован", "в стадии формирования")))</f>
        <v/>
      </c>
      <c r="CY23" s="82" t="str">
        <f>IF('Социально-коммуникативное разви'!AZ24="","",IF('Социально-коммуникативное разви'!AZ24&gt;1.5,"сформирован",IF('Социально-коммуникативное разви'!AZ24&lt;0.5,"не сформирован", "в стадии формирования")))</f>
        <v/>
      </c>
      <c r="CZ23" s="82" t="str">
        <f>IF('Социально-коммуникативное разви'!BA24="","",IF('Социально-коммуникативное разви'!BA24&gt;1.5,"сформирован",IF('Социально-коммуникативное разви'!BA24&lt;0.5,"не сформирован", "в стадии формирования")))</f>
        <v/>
      </c>
      <c r="DA23" s="82" t="str">
        <f>IF('Социально-коммуникативное разви'!BB24="","",IF('Социально-коммуникативное разви'!BB24&gt;1.5,"сформирован",IF('Социально-коммуникативное разви'!BB24&lt;0.5,"не сформирован", "в стадии формирования")))</f>
        <v/>
      </c>
      <c r="DB23" s="82" t="str">
        <f>IF('Познавательное развитие'!G24="","",IF('Познавательное развитие'!G24&gt;1.5,"сформирован",IF('Познавательное развитие'!G24&lt;0.5,"не сформирован", "в стадии формирования")))</f>
        <v/>
      </c>
      <c r="DC23" s="82" t="str">
        <f>IF('Познавательное развитие'!H24="","",IF('Познавательное развитие'!H24&gt;1.5,"сформирован",IF('Познавательное развитие'!H24&lt;0.5,"не сформирован", "в стадии формирования")))</f>
        <v/>
      </c>
      <c r="DD23" s="82" t="str">
        <f>IF('Познавательное развитие'!T24="","",IF('Познавательное развитие'!T24&gt;1.5,"сформирован",IF('Познавательное развитие'!T24&lt;0.5,"не сформирован", "в стадии формирования")))</f>
        <v/>
      </c>
      <c r="DE23" s="82" t="str">
        <f>IF('Познавательное развитие'!U24="","",IF('Познавательное развитие'!U24&gt;1.5,"сформирован",IF('Познавательное развитие'!U24&lt;0.5,"не сформирован", "в стадии формирования")))</f>
        <v/>
      </c>
      <c r="DF23" s="82" t="str">
        <f>IF('Познавательное развитие'!W24="","",IF('Познавательное развитие'!W24&gt;1.5,"сформирован",IF('Познавательное развитие'!W24&lt;0.5,"не сформирован", "в стадии формирования")))</f>
        <v/>
      </c>
      <c r="DG23" s="82" t="str">
        <f>IF('Познавательное развитие'!X24="","",IF('Познавательное развитие'!X24&gt;1.5,"сформирован",IF('Познавательное развитие'!X24&lt;0.5,"не сформирован", "в стадии формирования")))</f>
        <v/>
      </c>
      <c r="DH23" s="82" t="str">
        <f>IF('Познавательное развитие'!AB24="","",IF('Познавательное развитие'!AB24&gt;1.5,"сформирован",IF('Познавательное развитие'!AB24&lt;0.5,"не сформирован", "в стадии формирования")))</f>
        <v/>
      </c>
      <c r="DI23" s="82" t="str">
        <f>IF('Познавательное развитие'!AC24="","",IF('Познавательное развитие'!AC24&gt;1.5,"сформирован",IF('Познавательное развитие'!AC24&lt;0.5,"не сформирован", "в стадии формирования")))</f>
        <v/>
      </c>
      <c r="DJ23" s="82" t="str">
        <f>IF('Познавательное развитие'!AD24="","",IF('Познавательное развитие'!AD24&gt;1.5,"сформирован",IF('Познавательное развитие'!AD24&lt;0.5,"не сформирован", "в стадии формирования")))</f>
        <v/>
      </c>
      <c r="DK23" s="82" t="str">
        <f>IF('Познавательное развитие'!AE24="","",IF('Познавательное развитие'!AE24&gt;1.5,"сформирован",IF('Познавательное развитие'!AE24&lt;0.5,"не сформирован", "в стадии формирования")))</f>
        <v/>
      </c>
      <c r="DL23" s="82" t="str">
        <f>IF('Познавательное развитие'!AF24="","",IF('Познавательное развитие'!AF24&gt;1.5,"сформирован",IF('Познавательное развитие'!AF24&lt;0.5,"не сформирован", "в стадии формирования")))</f>
        <v/>
      </c>
      <c r="DM23" s="82" t="str">
        <f>IF('Познавательное развитие'!AG24="","",IF('Познавательное развитие'!AG24&gt;1.5,"сформирован",IF('Познавательное развитие'!AG24&lt;0.5,"не сформирован", "в стадии формирования")))</f>
        <v/>
      </c>
      <c r="DN23" s="82" t="str">
        <f>IF('Познавательное развитие'!AI24="","",IF('Познавательное развитие'!AI24&gt;1.5,"сформирован",IF('Познавательное развитие'!AI24&lt;0.5,"не сформирован", "в стадии формирования")))</f>
        <v/>
      </c>
      <c r="DO23" s="82" t="str">
        <f>IF('Познавательное развитие'!AJ24="","",IF('Познавательное развитие'!AJ24&gt;1.5,"сформирован",IF('Познавательное развитие'!AJ24&lt;0.5,"не сформирован", "в стадии формирования")))</f>
        <v/>
      </c>
      <c r="DP23" s="82" t="str">
        <f>IF('Познавательное развитие'!AK24="","",IF('Познавательное развитие'!AK24&gt;1.5,"сформирован",IF('Познавательное развитие'!AK24&lt;0.5,"не сформирован", "в стадии формирования")))</f>
        <v/>
      </c>
      <c r="DQ23" s="82" t="str">
        <f>IF('Познавательное развитие'!AL24="","",IF('Познавательное развитие'!AL24&gt;1.5,"сформирован",IF('Познавательное развитие'!AL24&lt;0.5,"не сформирован", "в стадии формирования")))</f>
        <v/>
      </c>
      <c r="DR23" s="82" t="str">
        <f>IF('Речевое развитие'!Q23="","",IF('Речевое развитие'!Q23&gt;1.5,"сформирован",IF('Речевое развитие'!Q23&lt;0.5,"не сформирован", "в стадии формирования")))</f>
        <v/>
      </c>
      <c r="DS23" s="82" t="str">
        <f>IF('Речевое развитие'!R23="","",IF('Речевое развитие'!R23&gt;1.5,"сформирован",IF('Речевое развитие'!R23&lt;0.5,"не сформирован", "в стадии формирования")))</f>
        <v/>
      </c>
      <c r="DT23" s="82" t="str">
        <f>IF('Речевое развитие'!S23="","",IF('Речевое развитие'!S23&gt;1.5,"сформирован",IF('Речевое развитие'!S23&lt;0.5,"не сформирован", "в стадии формирования")))</f>
        <v/>
      </c>
      <c r="DU23" s="82" t="str">
        <f>IF('Речевое развитие'!T23="","",IF('Речевое развитие'!T23&gt;1.5,"сформирован",IF('Речевое развитие'!T23&lt;0.5,"не сформирован", "в стадии формирования")))</f>
        <v/>
      </c>
      <c r="DV23" s="82" t="str">
        <f>IF('Речевое развитие'!U23="","",IF('Речевое развитие'!U23&gt;1.5,"сформирован",IF('Речевое развитие'!U23&lt;0.5,"не сформирован", "в стадии формирования")))</f>
        <v/>
      </c>
      <c r="DW23" s="82" t="str">
        <f>IF('Художественно-эстетическое разв'!S24="","",IF('Художественно-эстетическое разв'!S24&gt;1.5,"сформирован",IF('Художественно-эстетическое разв'!S24&lt;0.5,"не сформирован", "в стадии формирования")))</f>
        <v/>
      </c>
      <c r="DX23" s="82" t="str">
        <f>IF('Художественно-эстетическое разв'!T24="","",IF('Художественно-эстетическое разв'!T24&gt;1.5,"сформирован",IF('Художественно-эстетическое разв'!T24&lt;0.5,"не сформирован", "в стадии формирования")))</f>
        <v/>
      </c>
      <c r="DY23" s="82" t="str">
        <f>IF('Физическое развитие'!T23="","",IF('Физическое развитие'!T23&gt;1.5,"сформирован",IF('Физическое развитие'!T23&lt;0.5,"не сформирован", "в стадии формирования")))</f>
        <v/>
      </c>
      <c r="DZ23" s="82" t="str">
        <f>IF('Физическое развитие'!U23="","",IF('Физическое развитие'!U23&gt;1.5,"сформирован",IF('Физическое развитие'!U23&lt;0.5,"не сформирован", "в стадии формирования")))</f>
        <v/>
      </c>
      <c r="EA23" s="82" t="str">
        <f>IF('Физическое развитие'!V23="","",IF('Физическое развитие'!V23&gt;1.5,"сформирован",IF('Физическое развитие'!V23&lt;0.5,"не сформирован", "в стадии формирования")))</f>
        <v/>
      </c>
      <c r="EB23" s="214" t="str">
        <f>IF('Социально-коммуникативное разви'!D24="","",IF('Социально-коммуникативное разви'!E24="","",IF('Социально-коммуникативное разви'!F24="","",IF('Социально-коммуникативное разви'!#REF!="","",IF('Социально-коммуникативное разви'!R24="","",IF('Социально-коммуникативное разви'!S24="","",IF('Социально-коммуникативное разви'!T24="","",IF('Социально-коммуникативное разви'!Y24="","",IF('Социально-коммуникативное разви'!Z24="","",IF('Социально-коммуникативное разви'!AU24="","",IF('Социально-коммуникативное разви'!AZ24="","",IF('Социально-коммуникативное разви'!BA24="","",IF('Социально-коммуникативное разви'!BB24="","",IF('Познавательное развитие'!G24="","",IF('Познавательное развитие'!H24="","",IF('Познавательное развитие'!T24="","",IF('Познавательное развитие'!U24="","",IF('Познавательное развитие'!W24="","",IF('Познавательное развитие'!X24="","",IF('Познавательное развитие'!AB24="","",IF('Познавательное развитие'!AC24="","",IF('Познавательное развитие'!AD24="","",IF('Познавательное развитие'!AE24="","",IF('Познавательное развитие'!AF24="","",IF('Познавательное развитие'!AG24="","",IF('Познавательное развитие'!AI24="","",IF('Познавательное развитие'!AJ24="","",IF('Познавательное развитие'!AK24="","",IF('Познавательное развитие'!AL24="","",IF('Речевое развитие'!Q23="","",IF('Речевое развитие'!R23="","",IF('Речевое развитие'!S23="","",IF('Речевое развитие'!T23="","",IF('Речевое развитие'!U23="","",IF('Художественно-эстетическое разв'!S24="","",IF('Художественно-эстетическое разв'!T24="","",IF('Физическое развитие'!T23="","",IF('Физическое развитие'!U23="","",IF('Физическое развитие'!V23="","",('Социально-коммуникативное разви'!D24+'Социально-коммуникативное разви'!E24+'Социально-коммуникативное разви'!F24+'Социально-коммуникативное разви'!#REF!+'Социально-коммуникативное разви'!R24+'Социально-коммуникативное разви'!S24+'Социально-коммуникативное разви'!T24+'Социально-коммуникативное разви'!Y24+'Социально-коммуникативное разви'!Z24+'Социально-коммуникативное разви'!AU24+'Социально-коммуникативное разви'!AZ24+'Социально-коммуникативное разви'!BA24+'Социально-коммуникативное разви'!BB24+'Познавательное развитие'!G24+'Познавательное развитие'!H24+'Познавательное развитие'!T24+'Познавательное развитие'!U24+'Познавательное развитие'!W24+'Познавательное развитие'!X24+'Познавательное развитие'!AB24+'Познавательное развитие'!AC24+'Познавательное развитие'!AD24+'Познавательное развитие'!AE24+'Познавательное развитие'!AF24+'Познавательное развитие'!AG24+'Познавательное развитие'!AI24+'Познавательное развитие'!AJ24+'Познавательное развитие'!AK24+'Познавательное развитие'!AL24+'Речевое развитие'!Q23+'Речевое развитие'!R23+'Речевое развитие'!S23+'Речевое развитие'!T23+'Речевое развитие'!U23+'Художественно-эстетическое разв'!S24+'Художественно-эстетическое разв'!T24+'Физическое развитие'!T23+'Физическое развитие'!U23+'Физическое развитие'!V23)/39)))))))))))))))))))))))))))))))))))))))</f>
        <v/>
      </c>
      <c r="EC23" s="82" t="str">
        <f t="shared" si="6"/>
        <v/>
      </c>
    </row>
    <row r="24" spans="1:133">
      <c r="A24" s="89">
        <f>список!A22</f>
        <v>21</v>
      </c>
      <c r="B24" s="82" t="str">
        <f>IF(список!B22="","",список!B22)</f>
        <v/>
      </c>
      <c r="C24" s="82">
        <f>IF(список!C22="","",список!C22)</f>
        <v>0</v>
      </c>
      <c r="D24" s="82" t="str">
        <f>IF('Социально-коммуникативное разви'!AA25="","",IF('Социально-коммуникативное разви'!AA25&gt;1.5,"сформирован",IF('Социально-коммуникативное разви'!AA25&lt;0.5,"не сформирован", "в стадии формирования")))</f>
        <v/>
      </c>
      <c r="E24" s="82" t="str">
        <f>IF('Социально-коммуникативное разви'!AB25="","",IF('Социально-коммуникативное разви'!AB25&gt;1.5,"сформирован",IF('Социально-коммуникативное разви'!AB25&lt;0.5,"не сформирован", "в стадии формирования")))</f>
        <v/>
      </c>
      <c r="F24" s="82" t="str">
        <f>IF('Социально-коммуникативное разви'!AC25="","",IF('Социально-коммуникативное разви'!AC25&gt;1.5,"сформирован",IF('Социально-коммуникативное разви'!AC25&lt;0.5,"не сформирован", "в стадии формирования")))</f>
        <v/>
      </c>
      <c r="G24" s="82" t="str">
        <f>IF('Социально-коммуникативное разви'!AD25="","",IF('Социально-коммуникативное разви'!AD25&gt;1.5,"сформирован",IF('Социально-коммуникативное разви'!AD25&lt;0.5,"не сформирован", "в стадии формирования")))</f>
        <v/>
      </c>
      <c r="H24" s="82" t="str">
        <f>IF('Социально-коммуникативное разви'!AE25="","",IF('Социально-коммуникативное разви'!AE25&gt;1.5,"сформирован",IF('Социально-коммуникативное разви'!AE25&lt;0.5,"не сформирован", "в стадии формирования")))</f>
        <v/>
      </c>
      <c r="I24" s="82" t="str">
        <f>IF('Социально-коммуникативное разви'!AF25="","",IF('Социально-коммуникативное разви'!AF25&gt;1.5,"сформирован",IF('Социально-коммуникативное разви'!AF25&lt;0.5,"не сформирован", "в стадии формирования")))</f>
        <v/>
      </c>
      <c r="J24" s="82" t="str">
        <f>IF('Познавательное развитие'!D25="","",IF('Познавательное развитие'!D25&gt;1.5,"сформирован",IF('Познавательное развитие'!D25&lt;0.5,"не сформирован", "в стадии формирования")))</f>
        <v/>
      </c>
      <c r="K24" s="82" t="str">
        <f>IF('Познавательное развитие'!E25="","",IF('Познавательное развитие'!E25&gt;1.5,"сформирован",IF('Познавательное развитие'!E25&lt;0.5,"не сформирован", "в стадии формирования")))</f>
        <v/>
      </c>
      <c r="L24" s="82" t="str">
        <f>IF('Познавательное развитие'!F25="","",IF('Познавательное развитие'!F25&gt;1.5,"сформирован",IF('Познавательное развитие'!F25&lt;0.5,"не сформирован", "в стадии формирования")))</f>
        <v/>
      </c>
      <c r="M24" s="82" t="str">
        <f>IF('Познавательное развитие'!G25="","",IF('Познавательное развитие'!G25&gt;1.5,"сформирован",IF('Познавательное развитие'!G25&lt;0.5,"не сформирован", "в стадии формирования")))</f>
        <v/>
      </c>
      <c r="N24" s="82" t="str">
        <f>IF('Познавательное развитие'!H25="","",IF('Познавательное развитие'!H25&gt;1.5,"сформирован",IF('Познавательное развитие'!H25&lt;0.5,"не сформирован", "в стадии формирования")))</f>
        <v/>
      </c>
      <c r="O24" s="82" t="str">
        <f>IF('Познавательное развитие'!I26="","",IF('Познавательное развитие'!I26&gt;1.5,"сформирован",IF('Познавательное развитие'!I26&lt;0.5,"не сформирован", "в стадии формирования")))</f>
        <v/>
      </c>
      <c r="P24" s="82" t="str">
        <f>IF('Познавательное развитие'!J25="","",IF('Познавательное развитие'!J25&gt;1.5,"сформирован",IF('Познавательное развитие'!J25&lt;0.5,"не сформирован", "в стадии формирования")))</f>
        <v/>
      </c>
      <c r="Q24" s="82" t="str">
        <f>IF('Познавательное развитие'!K25="","",IF('Познавательное развитие'!K25&gt;1.5,"сформирован",IF('Познавательное развитие'!K25&lt;0.5,"не сформирован", "в стадии формирования")))</f>
        <v/>
      </c>
      <c r="R24" s="82"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S24" s="82" t="str">
        <f>IF('Художественно-эстетическое разв'!E25="","",IF('Художественно-эстетическое разв'!E25&gt;1.5,"сформирован",IF('Художественно-эстетическое разв'!E25&lt;0.5,"не сформирован", "в стадии формирования")))</f>
        <v/>
      </c>
      <c r="T24" s="82" t="str">
        <f>IF('Художественно-эстетическое разв'!F25="","",IF('Художественно-эстетическое разв'!F25&gt;1.5,"сформирован",IF('Художественно-эстетическое разв'!F25&lt;0.5,"не сформирован", "в стадии формирования")))</f>
        <v/>
      </c>
      <c r="U24" s="82" t="str">
        <f>IF('Художественно-эстетическое разв'!G25="","",IF('Художественно-эстетическое разв'!G25&gt;1.5,"сформирован",IF('Художественно-эстетическое разв'!G25&lt;0.5,"не сформирован", "в стадии формирования")))</f>
        <v/>
      </c>
      <c r="V24" s="82" t="str">
        <f>IF('Художественно-эстетическое разв'!H25="","",IF('Художественно-эстетическое разв'!H25&gt;1.5,"сформирован",IF('Художественно-эстетическое разв'!H25&lt;0.5,"не сформирован", "в стадии формирования")))</f>
        <v/>
      </c>
      <c r="W24" s="82" t="str">
        <f>IF('Художественно-эстетическое разв'!I25="","",IF('Художественно-эстетическое разв'!I25&gt;1.5,"сформирован",IF('Художественно-эстетическое разв'!I25&lt;0.5,"не сформирован", "в стадии формирования")))</f>
        <v/>
      </c>
      <c r="X24" s="82" t="str">
        <f>IF('Художественно-эстетическое разв'!J25="","",IF('Художественно-эстетическое разв'!J25&gt;1.5,"сформирован",IF('Художественно-эстетическое разв'!J25&lt;0.5,"не сформирован", "в стадии формирования")))</f>
        <v/>
      </c>
      <c r="Y24" s="82" t="str">
        <f>IF('Физическое развитие'!W24="","",IF('Физическое развитие'!W24&gt;1.5,"сформирован",IF('Физическое развитие'!W24&lt;0.5,"не сформирован", "в стадии формирования")))</f>
        <v/>
      </c>
      <c r="Z24" s="214" t="str">
        <f>IF('Социально-коммуникативное разви'!AA25="","",IF('Социально-коммуникативное разви'!AF25="","",IF('Социально-коммуникативное разви'!AG25="","",IF('Социально-коммуникативное разви'!AH25="","",IF('Социально-коммуникативное разви'!AJ25="","",IF('Социально-коммуникативное разви'!AK25="","",IF('Познавательное развитие'!D25="","",IF('Познавательное развитие'!I25="","",IF('Познавательное развитие'!M25="","",IF('Познавательное развитие'!N25="","",IF('Познавательное развитие'!O25="","",IF('Познавательное развитие'!P25="","",IF('Познавательное развитие'!Q25="","",IF('Познавательное развитие'!Y25="","",IF('Художественно-эстетическое разв'!D25="","",IF('Художественно-эстетическое разв'!G25="","",IF('Художественно-эстетическое разв'!H25="","",IF('Художественно-эстетическое разв'!I25="","",IF('Физическое развитие'!W24="","",IF('Художественно-эстетическое разв'!L25="","",IF('Художественно-эстетическое разв'!M25="","",IF('Художественно-эстетическое разв'!U25="","",('Социально-коммуникативное разви'!AA25+'Социально-коммуникативное разви'!AF25+'Социально-коммуникативное разви'!AG25+'Социально-коммуникативное разви'!AH25+'Социально-коммуникативное разви'!AJ25+'Социально-коммуникативное разви'!AK25+'Познавательное развитие'!D25+'Познавательное развитие'!I25+'Познавательное развитие'!M25+'Познавательное развитие'!N25+'Познавательное развитие'!O25+'Познавательное развитие'!P25+'Познавательное развитие'!Q25+'Познавательное развитие'!Y25+'Художественно-эстетическое разв'!D25+'Художественно-эстетическое разв'!G25+'Художественно-эстетическое разв'!H25+'Художественно-эстетическое разв'!I25+'Художественно-эстетическое разв'!L25+'Художественно-эстетическое разв'!M25+'Художественно-эстетическое разв'!U25+'Физическое развитие'!W24)/22))))))))))))))))))))))</f>
        <v/>
      </c>
      <c r="AA24" s="82" t="str">
        <f t="shared" si="0"/>
        <v/>
      </c>
      <c r="AB24" s="82"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AC24" s="82"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AD24" s="82"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AE24" s="82"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AF24" s="82"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AG24" s="82"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AH24" s="82"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AI24" s="82" t="str">
        <f>IF('Познавательное развитие'!V25="","",IF('Познавательное развитие'!V25&gt;1.5,"сформирован",IF('Познавательное развитие'!V25&lt;0.5,"не сформирован", "в стадии формирования")))</f>
        <v/>
      </c>
      <c r="AJ24" s="82" t="str">
        <f>IF('Художественно-эстетическое разв'!Z25="","",IF('Художественно-эстетическое разв'!Z25&gt;1.5,"сформирован",IF('Художественно-эстетическое разв'!Z25&lt;0.5,"не сформирован", "в стадии формирования")))</f>
        <v/>
      </c>
      <c r="AK24" s="82" t="str">
        <f>IF('Художественно-эстетическое разв'!AA25="","",IF('Художественно-эстетическое разв'!AA25&gt;1.5,"сформирован",IF('Художественно-эстетическое разв'!AA25&lt;0.5,"не сформирован", "в стадии формирования")))</f>
        <v/>
      </c>
      <c r="AL24" s="214" t="str">
        <f>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разви'!X25="","",IF('Познавательное развитие'!V25="","",IF('Художественно-эстетическое разв'!Z25="","",IF('Художественно-эстетическое разв'!AE25="","",('Социально-коммуникативное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разви'!X25+'Познавательное развитие'!V25+'Художественно-эстетическое разв'!Z25+'Художественно-эстетическое разв'!AE25)/10))))))))))</f>
        <v/>
      </c>
      <c r="AM24" s="82" t="str">
        <f t="shared" si="1"/>
        <v/>
      </c>
      <c r="AN24" s="82"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AO24" s="82" t="str">
        <f>IF('Социально-коммуникативное разви'!V25="","",IF('Социально-коммуникативное разви'!V25&gt;1.5,"сформирован",IF('Социально-коммуникативное разви'!V25&lt;0.5,"не сформирован", "в стадии формирования")))</f>
        <v/>
      </c>
      <c r="AP24" s="82" t="str">
        <f>IF('Социально-коммуникативное разви'!W25="","",IF('Социально-коммуникативное разви'!W25&gt;1.5,"сформирован",IF('Социально-коммуникативное разви'!W25&lt;0.5,"не сформирован", "в стадии формирования")))</f>
        <v/>
      </c>
      <c r="AQ24" s="82" t="str">
        <f>IF('Художественно-эстетическое разв'!Y25="","",IF('Художественно-эстетическое разв'!Y25&gt;1.5,"сформирован",IF('Художественно-эстетическое разв'!Y25&lt;0.5,"не сформирован", "в стадии формирования")))</f>
        <v/>
      </c>
      <c r="AR24" s="82" t="str">
        <f>IF('Художественно-эстетическое разв'!Z25="","",IF('Художественно-эстетическое разв'!Z25&gt;1.5,"сформирован",IF('Художественно-эстетическое разв'!Z25&lt;0.5,"не сформирован", "в стадии формирования")))</f>
        <v/>
      </c>
      <c r="AS24" s="214" t="str">
        <f>IF('Социально-коммуникативное разви'!U25="","",IF('Социально-коммуникативное разви'!V25="","",IF('Социально-коммуникативное разви'!W25="","",IF('Художественно-эстетическое разв'!AC25="","",IF('Художественно-эстетическое разв'!AD25="","",('Социально-коммуникативное разви'!U25+'Социально-коммуникативное разви'!V25+'Социально-коммуникативное разви'!W25+'Художественно-эстетическое разв'!AC25+'Художественно-эстетическое разв'!AD25)/5)))))</f>
        <v/>
      </c>
      <c r="AT24" s="82" t="str">
        <f t="shared" si="2"/>
        <v/>
      </c>
      <c r="AU24" s="82" t="str">
        <f>IF('Речевое развитие'!D24="","",IF('Речевое развитие'!D24&gt;1.5,"сформирован",IF('Речевое развитие'!D24&lt;0.5,"не сформирован", "в стадии формирования")))</f>
        <v/>
      </c>
      <c r="AV24" s="82" t="str">
        <f>IF('Речевое развитие'!E24="","",IF('Речевое развитие'!E24&gt;1.5,"сформирован",IF('Речевое развитие'!E24&lt;0.5,"не сформирован", "в стадии формирования")))</f>
        <v/>
      </c>
      <c r="AW24" s="82" t="str">
        <f>IF('Речевое развитие'!F24="","",IF('Речевое развитие'!F24&gt;1.5,"сформирован",IF('Речевое развитие'!F24&lt;0.5,"не сформирован", "в стадии формирования")))</f>
        <v/>
      </c>
      <c r="AX24" s="82" t="str">
        <f>IF('Речевое развитие'!G24="","",IF('Речевое развитие'!G24&gt;1.5,"сформирован",IF('Речевое развитие'!G24&lt;0.5,"не сформирован", "в стадии формирования")))</f>
        <v/>
      </c>
      <c r="AY24" s="82" t="str">
        <f>IF('Речевое развитие'!H24="","",IF('Речевое развитие'!H24&gt;1.5,"сформирован",IF('Речевое развитие'!H24&lt;0.5,"не сформирован", "в стадии формирования")))</f>
        <v/>
      </c>
      <c r="AZ24" s="82" t="str">
        <f>IF('Речевое развитие'!I24="","",IF('Речевое развитие'!I24&gt;1.5,"сформирован",IF('Речевое развитие'!I24&lt;0.5,"не сформирован", "в стадии формирования")))</f>
        <v/>
      </c>
      <c r="BA24" s="82" t="str">
        <f>IF('Речевое развитие'!J24="","",IF('Речевое развитие'!J24&gt;1.5,"сформирован",IF('Речевое развитие'!J24&lt;0.5,"не сформирован", "в стадии формирования")))</f>
        <v/>
      </c>
      <c r="BB24" s="82" t="str">
        <f>IF('Речевое развитие'!K24="","",IF('Речевое развитие'!K24&gt;1.5,"сформирован",IF('Речевое развитие'!K24&lt;0.5,"не сформирован", "в стадии формирования")))</f>
        <v/>
      </c>
      <c r="BC24" s="82" t="str">
        <f>IF('Речевое развитие'!L24="","",IF('Речевое развитие'!L24&gt;1.5,"сформирован",IF('Речевое развитие'!L24&lt;0.5,"не сформирован", "в стадии формирования")))</f>
        <v/>
      </c>
      <c r="BD24" s="82" t="str">
        <f>IF('Речевое развитие'!M24="","",IF('Речевое развитие'!M24&gt;1.5,"сформирован",IF('Речевое развитие'!M24&lt;0.5,"не сформирован", "в стадии формирования")))</f>
        <v/>
      </c>
      <c r="BE24" s="82" t="str">
        <f>IF('Речевое развитие'!N24="","",IF('Речевое развитие'!N24&gt;1.5,"сформирован",IF('Речевое развитие'!N24&lt;0.5,"не сформирован", "в стадии формирования")))</f>
        <v/>
      </c>
      <c r="BF24" s="214" t="str">
        <f>IF('Речевое развитие'!D24="","",IF('Речевое развитие'!E24="","",IF('Речевое развитие'!F24="","",IF('Речевое развитие'!G24="","",IF('Речевое развитие'!H24="","",IF('Речевое развитие'!I24="","",IF('Речевое развитие'!J24="","",IF('Речевое развитие'!K24="","",IF('Речевое развитие'!L24="","",IF('Речевое развитие'!M24="","",IF('Речевое развитие'!N24="","",('Речевое развитие'!D24+'Речевое развитие'!E24+'Речевое развитие'!F24+'Речевое развитие'!G24+'Речевое развитие'!H24+'Речевое развитие'!I24+'Речевое развитие'!J24+'Речевое развитие'!K24+'Речевое развитие'!L24+'Речевое развитие'!M24+'Речевое развитие'!N24)/11)))))))))))</f>
        <v/>
      </c>
      <c r="BG24" s="82" t="str">
        <f t="shared" si="3"/>
        <v/>
      </c>
      <c r="BH24" s="82" t="str">
        <f>IF('Художественно-эстетическое разв'!Y25="","",IF('Художественно-эстетическое разв'!Y25&gt;1.5,"сформирован",IF('Художественно-эстетическое разв'!Y25&lt;0.5,"не сформирован", "в стадии формирования")))</f>
        <v/>
      </c>
      <c r="BI24" s="82" t="str">
        <f>IF('Физическое развитие'!D24="","",IF('Физическое развитие'!D24&gt;1.5,"сформирован",IF('Физическое развитие'!D24&lt;0.5,"не сформирован", "в стадии формирования")))</f>
        <v/>
      </c>
      <c r="BJ24" s="82" t="str">
        <f>IF('Физическое развитие'!E24="","",IF('Физическое развитие'!E24&gt;1.5,"сформирован",IF('Физическое развитие'!E24&lt;0.5,"не сформирован", "в стадии формирования")))</f>
        <v/>
      </c>
      <c r="BK24" s="82" t="str">
        <f>IF('Физическое развитие'!F24="","",IF('Физическое развитие'!F24&gt;1.5,"сформирован",IF('Физическое развитие'!F24&lt;0.5,"не сформирован", "в стадии формирования")))</f>
        <v/>
      </c>
      <c r="BL24" s="82" t="str">
        <f>IF('Физическое развитие'!G24="","",IF('Физическое развитие'!G24&gt;1.5,"сформирован",IF('Физическое развитие'!G24&lt;0.5,"не сформирован", "в стадии формирования")))</f>
        <v/>
      </c>
      <c r="BM24" s="82" t="str">
        <f>IF('Физическое развитие'!H24="","",IF('Физическое развитие'!H24&gt;1.5,"сформирован",IF('Физическое развитие'!H24&lt;0.5,"не сформирован", "в стадии формирования")))</f>
        <v/>
      </c>
      <c r="BN24" s="82" t="str">
        <f>IF('Физическое развитие'!I24="","",IF('Физическое развитие'!I24&gt;1.5,"сформирован",IF('Физическое развитие'!I24&lt;0.5,"не сформирован", "в стадии формирования")))</f>
        <v/>
      </c>
      <c r="BO24" s="82" t="str">
        <f>IF('Физическое развитие'!J24="","",IF('Физическое развитие'!J24&gt;1.5,"сформирован",IF('Физическое развитие'!J24&lt;0.5,"не сформирован", "в стадии формирования")))</f>
        <v/>
      </c>
      <c r="BP24" s="82" t="str">
        <f>IF('Физическое развитие'!K24="","",IF('Физическое развитие'!K24&gt;1.5,"сформирован",IF('Физическое развитие'!K24&lt;0.5,"не сформирован", "в стадии формирования")))</f>
        <v/>
      </c>
      <c r="BQ24" s="82" t="str">
        <f>IF('Физическое развитие'!L24="","",IF('Физическое развитие'!L24&gt;1.5,"сформирован",IF('Физическое развитие'!L24&lt;0.5,"не сформирован", "в стадии формирования")))</f>
        <v/>
      </c>
      <c r="BR24" s="82" t="str">
        <f>IF('Физическое развитие'!M24="","",IF('Физическое развитие'!M24&gt;1.5,"сформирован",IF('Физическое развитие'!M24&lt;0.5,"не сформирован", "в стадии формирования")))</f>
        <v/>
      </c>
      <c r="BS24" s="82" t="str">
        <f>IF('Физическое развитие'!N24="","",IF('Физическое развитие'!N24&gt;1.5,"сформирован",IF('Физическое развитие'!N24&lt;0.5,"не сформирован", "в стадии формирования")))</f>
        <v/>
      </c>
      <c r="BT24" s="82" t="str">
        <f>IF('Физическое развитие'!O24="","",IF('Физическое развитие'!O24&gt;1.5,"сформирован",IF('Физическое развитие'!O24&lt;0.5,"не сформирован", "в стадии формирования")))</f>
        <v/>
      </c>
      <c r="BU24" s="82" t="str">
        <f>IF('Физическое развитие'!P24="","",IF('Физическое развитие'!P24&gt;1.5,"сформирован",IF('Физическое развитие'!P24&lt;0.5,"не сформирован", "в стадии формирования")))</f>
        <v/>
      </c>
      <c r="BV24" s="214" t="str">
        <f>IF('Художественно-эстетическое разв'!Y25="","",IF('Физическое развитие'!D24="","",IF('Физическое развитие'!E24="","",IF('Физическое развитие'!F24="","",IF('Физическое развитие'!H24="","",IF('Физическое развитие'!I24="","",IF('Физическое развитие'!J24="","",IF('Физическое развитие'!L24="","",IF('Физическое развитие'!M24="","",IF('Физическое развитие'!G24="","",IF('Физическое развитие'!N24="","",IF('Физическое развитие'!O24="","",IF('Физическое развитие'!P24="","",IF('Физическое развитие'!Q24="","",('Художественно-эстетическое разв'!Y25+'Физическое развитие'!D24+'Физическое развитие'!E24+'Физическое развитие'!F24+'Физическое развитие'!H24+'Физическое развитие'!I24+'Физическое развитие'!J24+'Физическое развитие'!L24+'Физическое развитие'!M24+'Физическое развитие'!G24+'Физическое развитие'!N24+'Физическое развитие'!O24+'Физическое развитие'!P24+'Физическое развитие'!Q24)/14))))))))))))))</f>
        <v/>
      </c>
      <c r="BW24" s="82" t="str">
        <f t="shared" si="4"/>
        <v/>
      </c>
      <c r="BX24" s="82"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BY24" s="82" t="str">
        <f>IF('Социально-коммуникативное разви'!N25="","",IF('Социально-коммуникативное разви'!N25&gt;1.5,"сформирован",IF('Социально-коммуникативное разви'!N25&lt;0.5,"не сформирован", "в стадии формирования")))</f>
        <v/>
      </c>
      <c r="BZ24" s="82" t="str">
        <f>IF('Социально-коммуникативное разви'!O25="","",IF('Социально-коммуникативное разви'!O25&gt;1.5,"сформирован",IF('Социально-коммуникативное разви'!O25&lt;0.5,"не сформирован", "в стадии формирования")))</f>
        <v/>
      </c>
      <c r="CA24" s="82" t="str">
        <f>IF('Социально-коммуникативное разви'!P25="","",IF('Социально-коммуникативное разви'!P25&gt;1.5,"сформирован",IF('Социально-коммуникативное разви'!P25&lt;0.5,"не сформирован", "в стадии формирования")))</f>
        <v/>
      </c>
      <c r="CB24" s="82"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CC24" s="82" t="str">
        <f>IF('Социально-коммуникативное разви'!R25="","",IF('Социально-коммуникативное разви'!R25&gt;1.5,"сформирован",IF('Социально-коммуникативное разви'!R25&lt;0.5,"не сформирован", "в стадии формирования")))</f>
        <v/>
      </c>
      <c r="CD24" s="82"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CE24" s="82"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CF24" s="82"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CG24" s="82" t="str">
        <f>IF('Социально-коммуникативное разви'!V25="","",IF('Социально-коммуникативное разви'!V25&gt;1.5,"сформирован",IF('Социально-коммуникативное разви'!V25&lt;0.5,"не сформирован", "в стадии формирования")))</f>
        <v/>
      </c>
      <c r="CH24" s="82" t="str">
        <f>IF('Социально-коммуникативное разви'!W25="","",IF('Социально-коммуникативное разви'!W25&gt;1.5,"сформирован",IF('Социально-коммуникативное разви'!W25&lt;0.5,"не сформирован", "в стадии формирования")))</f>
        <v/>
      </c>
      <c r="CI24" s="82" t="str">
        <f>IF('Социально-коммуникативное разви'!X25="","",IF('Социально-коммуникативное разви'!X25&gt;1.5,"сформирован",IF('Социально-коммуникативное разви'!X25&lt;0.5,"не сформирован", "в стадии формирования")))</f>
        <v/>
      </c>
      <c r="CJ24" s="82" t="str">
        <f>IF('Социально-коммуникативное разви'!Y25="","",IF('Социально-коммуникативное разви'!Y25&gt;1.5,"сформирован",IF('Социально-коммуникативное разви'!Y25&lt;0.5,"не сформирован", "в стадии формирования")))</f>
        <v/>
      </c>
      <c r="CK24" s="82" t="str">
        <f>IF('Социально-коммуникативное разви'!Z25="","",IF('Социально-коммуникативное разви'!Z25&gt;1.5,"сформирован",IF('Социально-коммуникативное разви'!Z25&lt;0.5,"не сформирован", "в стадии формирования")))</f>
        <v/>
      </c>
      <c r="CL24" s="82" t="str">
        <f>IF('Физическое развитие'!K24="","",IF('Физическое развитие'!K24&gt;1.5,"сформирован",IF('Физическое развитие'!K24&lt;0.5,"не сформирован", "в стадии формирования")))</f>
        <v/>
      </c>
      <c r="CM24" s="214" t="str">
        <f>IF('Социально-коммуникативное разви'!M25="","",IF('Социально-коммуникативное разви'!N25="","",IF('Социально-коммуникативное разви'!AI25="","",IF('Социально-коммуникативное разви'!AN25="","",IF('Социально-коммуникативное разви'!AO25="","",IF('Социально-коммуникативное разви'!AP25="","",IF('Социально-коммуникативное разви'!AQ25="","",IF('Социально-коммуникативное разви'!AR25="","",IF('Социально-коммуникативное разви'!AS25="","",IF('Социально-коммуникативное разви'!AT25="","",IF('Социально-коммуникативное разви'!AV25="","",IF('Социально-коммуникативное разви'!AW25="","",IF('Социально-коммуникативное разви'!AX25="","",IF('Социально-коммуникативное разви'!AY25="","",IF('Физическое развитие'!K24="","",('Социально-коммуникативное разви'!M25+'Социально-коммуникативное разви'!N25+'Социально-коммуникативное разви'!AI25+'Социально-коммуникативное разви'!AN25+'Социально-коммуникативное разви'!AO25+'Социально-коммуникативное разви'!AP25+'Социально-коммуникативное разви'!AQ25+'Социально-коммуникативное разви'!AR25+'Социально-коммуникативное разви'!AS25+'Социально-коммуникативное разви'!AT25+'Социально-коммуникативное разви'!AV25+'Социально-коммуникативное разви'!AW25+'Социально-коммуникативное разви'!AX25+'Социально-коммуникативное разви'!AY25+'Физическое развитие'!K24)/15)))))))))))))))</f>
        <v/>
      </c>
      <c r="CN24" s="82" t="str">
        <f t="shared" si="5"/>
        <v/>
      </c>
      <c r="CO24" s="82" t="str">
        <f>IF('Социально-коммуникативное разви'!D25="","",IF('Социально-коммуникативное разви'!D25&gt;1.5,"сформирован",IF('Социально-коммуникативное разви'!D25&lt;0.5,"не сформирован", "в стадии формирования")))</f>
        <v/>
      </c>
      <c r="CP24" s="82"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CQ24" s="82"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CR24" s="82"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CS24" s="82" t="str">
        <f>IF('Социально-коммуникативное разви'!R25="","",IF('Социально-коммуникативное разви'!R25&gt;1.5,"сформирован",IF('Социально-коммуникативное разви'!R25&lt;0.5,"не сформирован", "в стадии формирования")))</f>
        <v/>
      </c>
      <c r="CT24" s="82"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CU24" s="82"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CV24" s="82" t="str">
        <f>IF('Социально-коммуникативное разви'!Y25="","",IF('Социально-коммуникативное разви'!Y25&gt;1.5,"сформирован",IF('Социально-коммуникативное разви'!Y25&lt;0.5,"не сформирован", "в стадии формирования")))</f>
        <v/>
      </c>
      <c r="CW24" s="82" t="str">
        <f>IF('Социально-коммуникативное разви'!Z25="","",IF('Социально-коммуникативное разви'!Z25&gt;1.5,"сформирован",IF('Социально-коммуникативное разви'!Z25&lt;0.5,"не сформирован", "в стадии формирования")))</f>
        <v/>
      </c>
      <c r="CX24" s="82" t="str">
        <f>IF('Социально-коммуникативное разви'!AU25="","",IF('Социально-коммуникативное разви'!AU25&gt;1.5,"сформирован",IF('Социально-коммуникативное разви'!AU25&lt;0.5,"не сформирован", "в стадии формирования")))</f>
        <v/>
      </c>
      <c r="CY24" s="82" t="str">
        <f>IF('Социально-коммуникативное разви'!AZ25="","",IF('Социально-коммуникативное разви'!AZ25&gt;1.5,"сформирован",IF('Социально-коммуникативное разви'!AZ25&lt;0.5,"не сформирован", "в стадии формирования")))</f>
        <v/>
      </c>
      <c r="CZ24" s="82" t="str">
        <f>IF('Социально-коммуникативное разви'!BA25="","",IF('Социально-коммуникативное разви'!BA25&gt;1.5,"сформирован",IF('Социально-коммуникативное разви'!BA25&lt;0.5,"не сформирован", "в стадии формирования")))</f>
        <v/>
      </c>
      <c r="DA24" s="82" t="str">
        <f>IF('Социально-коммуникативное разви'!BB25="","",IF('Социально-коммуникативное разви'!BB25&gt;1.5,"сформирован",IF('Социально-коммуникативное разви'!BB25&lt;0.5,"не сформирован", "в стадии формирования")))</f>
        <v/>
      </c>
      <c r="DB24" s="82" t="str">
        <f>IF('Познавательное развитие'!G25="","",IF('Познавательное развитие'!G25&gt;1.5,"сформирован",IF('Познавательное развитие'!G25&lt;0.5,"не сформирован", "в стадии формирования")))</f>
        <v/>
      </c>
      <c r="DC24" s="82" t="str">
        <f>IF('Познавательное развитие'!H25="","",IF('Познавательное развитие'!H25&gt;1.5,"сформирован",IF('Познавательное развитие'!H25&lt;0.5,"не сформирован", "в стадии формирования")))</f>
        <v/>
      </c>
      <c r="DD24" s="82" t="str">
        <f>IF('Познавательное развитие'!T26="","",IF('Познавательное развитие'!T26&gt;1.5,"сформирован",IF('Познавательное развитие'!T26&lt;0.5,"не сформирован", "в стадии формирования")))</f>
        <v/>
      </c>
      <c r="DE24" s="82" t="str">
        <f>IF('Познавательное развитие'!U25="","",IF('Познавательное развитие'!U25&gt;1.5,"сформирован",IF('Познавательное развитие'!U25&lt;0.5,"не сформирован", "в стадии формирования")))</f>
        <v/>
      </c>
      <c r="DF24" s="82" t="str">
        <f>IF('Познавательное развитие'!W25="","",IF('Познавательное развитие'!W25&gt;1.5,"сформирован",IF('Познавательное развитие'!W25&lt;0.5,"не сформирован", "в стадии формирования")))</f>
        <v/>
      </c>
      <c r="DG24" s="82" t="str">
        <f>IF('Познавательное развитие'!X25="","",IF('Познавательное развитие'!X25&gt;1.5,"сформирован",IF('Познавательное развитие'!X25&lt;0.5,"не сформирован", "в стадии формирования")))</f>
        <v/>
      </c>
      <c r="DH24" s="82" t="str">
        <f>IF('Познавательное развитие'!AB25="","",IF('Познавательное развитие'!AB25&gt;1.5,"сформирован",IF('Познавательное развитие'!AB25&lt;0.5,"не сформирован", "в стадии формирования")))</f>
        <v/>
      </c>
      <c r="DI24" s="82" t="str">
        <f>IF('Познавательное развитие'!AC25="","",IF('Познавательное развитие'!AC25&gt;1.5,"сформирован",IF('Познавательное развитие'!AC25&lt;0.5,"не сформирован", "в стадии формирования")))</f>
        <v/>
      </c>
      <c r="DJ24" s="82" t="str">
        <f>IF('Познавательное развитие'!AD25="","",IF('Познавательное развитие'!AD25&gt;1.5,"сформирован",IF('Познавательное развитие'!AD25&lt;0.5,"не сформирован", "в стадии формирования")))</f>
        <v/>
      </c>
      <c r="DK24" s="82" t="str">
        <f>IF('Познавательное развитие'!AE25="","",IF('Познавательное развитие'!AE25&gt;1.5,"сформирован",IF('Познавательное развитие'!AE25&lt;0.5,"не сформирован", "в стадии формирования")))</f>
        <v/>
      </c>
      <c r="DL24" s="82" t="str">
        <f>IF('Познавательное развитие'!AF25="","",IF('Познавательное развитие'!AF25&gt;1.5,"сформирован",IF('Познавательное развитие'!AF25&lt;0.5,"не сформирован", "в стадии формирования")))</f>
        <v/>
      </c>
      <c r="DM24" s="82" t="str">
        <f>IF('Познавательное развитие'!AG25="","",IF('Познавательное развитие'!AG25&gt;1.5,"сформирован",IF('Познавательное развитие'!AG25&lt;0.5,"не сформирован", "в стадии формирования")))</f>
        <v/>
      </c>
      <c r="DN24" s="82" t="str">
        <f>IF('Познавательное развитие'!AI25="","",IF('Познавательное развитие'!AI25&gt;1.5,"сформирован",IF('Познавательное развитие'!AI25&lt;0.5,"не сформирован", "в стадии формирования")))</f>
        <v/>
      </c>
      <c r="DO24" s="82" t="str">
        <f>IF('Познавательное развитие'!AJ25="","",IF('Познавательное развитие'!AJ25&gt;1.5,"сформирован",IF('Познавательное развитие'!AJ25&lt;0.5,"не сформирован", "в стадии формирования")))</f>
        <v/>
      </c>
      <c r="DP24" s="82" t="str">
        <f>IF('Познавательное развитие'!AK25="","",IF('Познавательное развитие'!AK25&gt;1.5,"сформирован",IF('Познавательное развитие'!AK25&lt;0.5,"не сформирован", "в стадии формирования")))</f>
        <v/>
      </c>
      <c r="DQ24" s="82" t="str">
        <f>IF('Познавательное развитие'!AL25="","",IF('Познавательное развитие'!AL25&gt;1.5,"сформирован",IF('Познавательное развитие'!AL25&lt;0.5,"не сформирован", "в стадии формирования")))</f>
        <v/>
      </c>
      <c r="DR24" s="82" t="str">
        <f>IF('Речевое развитие'!Q24="","",IF('Речевое развитие'!Q24&gt;1.5,"сформирован",IF('Речевое развитие'!Q24&lt;0.5,"не сформирован", "в стадии формирования")))</f>
        <v/>
      </c>
      <c r="DS24" s="82" t="str">
        <f>IF('Речевое развитие'!R24="","",IF('Речевое развитие'!R24&gt;1.5,"сформирован",IF('Речевое развитие'!R24&lt;0.5,"не сформирован", "в стадии формирования")))</f>
        <v/>
      </c>
      <c r="DT24" s="82" t="str">
        <f>IF('Речевое развитие'!S24="","",IF('Речевое развитие'!S24&gt;1.5,"сформирован",IF('Речевое развитие'!S24&lt;0.5,"не сформирован", "в стадии формирования")))</f>
        <v/>
      </c>
      <c r="DU24" s="82" t="str">
        <f>IF('Речевое развитие'!T24="","",IF('Речевое развитие'!T24&gt;1.5,"сформирован",IF('Речевое развитие'!T24&lt;0.5,"не сформирован", "в стадии формирования")))</f>
        <v/>
      </c>
      <c r="DV24" s="82" t="str">
        <f>IF('Речевое развитие'!U24="","",IF('Речевое развитие'!U24&gt;1.5,"сформирован",IF('Речевое развитие'!U24&lt;0.5,"не сформирован", "в стадии формирования")))</f>
        <v/>
      </c>
      <c r="DW24" s="82" t="str">
        <f>IF('Художественно-эстетическое разв'!S25="","",IF('Художественно-эстетическое разв'!S25&gt;1.5,"сформирован",IF('Художественно-эстетическое разв'!S25&lt;0.5,"не сформирован", "в стадии формирования")))</f>
        <v/>
      </c>
      <c r="DX24" s="82" t="str">
        <f>IF('Художественно-эстетическое разв'!T25="","",IF('Художественно-эстетическое разв'!T25&gt;1.5,"сформирован",IF('Художественно-эстетическое разв'!T25&lt;0.5,"не сформирован", "в стадии формирования")))</f>
        <v/>
      </c>
      <c r="DY24" s="82" t="str">
        <f>IF('Физическое развитие'!T24="","",IF('Физическое развитие'!T24&gt;1.5,"сформирован",IF('Физическое развитие'!T24&lt;0.5,"не сформирован", "в стадии формирования")))</f>
        <v/>
      </c>
      <c r="DZ24" s="82" t="str">
        <f>IF('Физическое развитие'!U24="","",IF('Физическое развитие'!U24&gt;1.5,"сформирован",IF('Физическое развитие'!U24&lt;0.5,"не сформирован", "в стадии формирования")))</f>
        <v/>
      </c>
      <c r="EA24" s="82" t="str">
        <f>IF('Физическое развитие'!V24="","",IF('Физическое развитие'!V24&gt;1.5,"сформирован",IF('Физическое развитие'!V24&lt;0.5,"не сформирован", "в стадии формирования")))</f>
        <v/>
      </c>
      <c r="EB24" s="214" t="str">
        <f>IF('Социально-коммуникативное разви'!D25="","",IF('Социально-коммуникативное разви'!E25="","",IF('Социально-коммуникативное разви'!F25="","",IF('Социально-коммуникативное разви'!Q25="","",IF('Социально-коммуникативное разви'!R25="","",IF('Социально-коммуникативное разви'!S25="","",IF('Социально-коммуникативное разви'!T25="","",IF('Социально-коммуникативное разви'!Y25="","",IF('Социально-коммуникативное разви'!Z25="","",IF('Социально-коммуникативное разви'!AU25="","",IF('Социально-коммуникативное разви'!AZ25="","",IF('Социально-коммуникативное разви'!BA25="","",IF('Социально-коммуникативное разви'!BB25="","",IF('Познавательное развитие'!G25="","",IF('Познавательное развитие'!H25="","",IF('Познавательное развитие'!T26="","",IF('Познавательное развитие'!U25="","",IF('Познавательное развитие'!W25="","",IF('Познавательное развитие'!X25="","",IF('Познавательное развитие'!AB25="","",IF('Познавательное развитие'!AC25="","",IF('Познавательное развитие'!AD25="","",IF('Познавательное развитие'!AE25="","",IF('Познавательное развитие'!AF25="","",IF('Познавательное развитие'!AG25="","",IF('Познавательное развитие'!AI25="","",IF('Познавательное развитие'!AJ25="","",IF('Познавательное развитие'!AK25="","",IF('Познавательное развитие'!AL25="","",IF('Речевое развитие'!Q24="","",IF('Речевое развитие'!R24="","",IF('Речевое развитие'!S24="","",IF('Речевое развитие'!T24="","",IF('Речевое развитие'!U24="","",IF('Художественно-эстетическое разв'!S25="","",IF('Художественно-эстетическое разв'!T25="","",IF('Физическое развитие'!T24="","",IF('Физическое развитие'!U24="","",IF('Физическое развитие'!V24="","",('Социально-коммуникативное разви'!D25+'Социально-коммуникативное разви'!E25+'Социально-коммуникативное разви'!F25+'Социально-коммуникативное разви'!Q25+'Социально-коммуникативное разви'!R25+'Социально-коммуникативное разви'!S25+'Социально-коммуникативное разви'!T25+'Социально-коммуникативное разви'!Y25+'Социально-коммуникативное разви'!Z25+'Социально-коммуникативное разви'!AU25+'Социально-коммуникативное разви'!AZ25+'Социально-коммуникативное разви'!BA25+'Социально-коммуникативное разви'!BB25+'Познавательное развитие'!G25+'Познавательное развитие'!H25+'Познавательное развитие'!T26+'Познавательное развитие'!U25+'Познавательное развитие'!W25+'Познавательное развитие'!X25+'Познавательное развитие'!AB25+'Познавательное развитие'!AC25+'Познавательное развитие'!AD25+'Познавательное развитие'!AE25+'Познавательное развитие'!AF25+'Познавательное развитие'!AG25+'Познавательное развитие'!AI25+'Познавательное развитие'!AJ25+'Познавательное развитие'!AK25+'Познавательное развитие'!AL25+'Речевое развитие'!Q24+'Речевое развитие'!R24+'Речевое развитие'!S24+'Речевое развитие'!T24+'Речевое развитие'!U24+'Художественно-эстетическое разв'!S25+'Художественно-эстетическое разв'!T25+'Физическое развитие'!T24+'Физическое развитие'!U24+'Физическое развитие'!V24)/39)))))))))))))))))))))))))))))))))))))))</f>
        <v/>
      </c>
      <c r="EC24" s="82" t="str">
        <f t="shared" si="6"/>
        <v/>
      </c>
    </row>
    <row r="25" spans="1:133">
      <c r="A25" s="89">
        <f>список!A23</f>
        <v>22</v>
      </c>
      <c r="B25" s="82" t="str">
        <f>IF(список!B23="","",список!B23)</f>
        <v/>
      </c>
      <c r="C25" s="82">
        <f>IF(список!C23="","",список!C23)</f>
        <v>0</v>
      </c>
      <c r="D25" s="82" t="str">
        <f>IF('Социально-коммуникативное разви'!AA26="","",IF('Социально-коммуникативное разви'!AA26&gt;1.5,"сформирован",IF('Социально-коммуникативное разви'!AA26&lt;0.5,"не сформирован", "в стадии формирования")))</f>
        <v/>
      </c>
      <c r="E25" s="82" t="str">
        <f>IF('Социально-коммуникативное разви'!AB26="","",IF('Социально-коммуникативное разви'!AB26&gt;1.5,"сформирован",IF('Социально-коммуникативное разви'!AB26&lt;0.5,"не сформирован", "в стадии формирования")))</f>
        <v/>
      </c>
      <c r="F25" s="82" t="str">
        <f>IF('Социально-коммуникативное разви'!AC26="","",IF('Социально-коммуникативное разви'!AC26&gt;1.5,"сформирован",IF('Социально-коммуникативное разви'!AC26&lt;0.5,"не сформирован", "в стадии формирования")))</f>
        <v/>
      </c>
      <c r="G25" s="82" t="str">
        <f>IF('Социально-коммуникативное разви'!AD26="","",IF('Социально-коммуникативное разви'!AD26&gt;1.5,"сформирован",IF('Социально-коммуникативное разви'!AD26&lt;0.5,"не сформирован", "в стадии формирования")))</f>
        <v/>
      </c>
      <c r="H25" s="82" t="str">
        <f>IF('Социально-коммуникативное разви'!AE26="","",IF('Социально-коммуникативное разви'!AE26&gt;1.5,"сформирован",IF('Социально-коммуникативное разви'!AE26&lt;0.5,"не сформирован", "в стадии формирования")))</f>
        <v/>
      </c>
      <c r="I25" s="82" t="str">
        <f>IF('Социально-коммуникативное разви'!AF26="","",IF('Социально-коммуникативное разви'!AF26&gt;1.5,"сформирован",IF('Социально-коммуникативное разви'!AF26&lt;0.5,"не сформирован", "в стадии формирования")))</f>
        <v/>
      </c>
      <c r="J25" s="82" t="str">
        <f>IF('Познавательное развитие'!D26="","",IF('Познавательное развитие'!D26&gt;1.5,"сформирован",IF('Познавательное развитие'!D26&lt;0.5,"не сформирован", "в стадии формирования")))</f>
        <v/>
      </c>
      <c r="K25" s="82" t="str">
        <f>IF('Познавательное развитие'!E26="","",IF('Познавательное развитие'!E26&gt;1.5,"сформирован",IF('Познавательное развитие'!E26&lt;0.5,"не сформирован", "в стадии формирования")))</f>
        <v/>
      </c>
      <c r="L25" s="82" t="str">
        <f>IF('Познавательное развитие'!F26="","",IF('Познавательное развитие'!F26&gt;1.5,"сформирован",IF('Познавательное развитие'!F26&lt;0.5,"не сформирован", "в стадии формирования")))</f>
        <v/>
      </c>
      <c r="M25" s="82" t="str">
        <f>IF('Познавательное развитие'!G26="","",IF('Познавательное развитие'!G26&gt;1.5,"сформирован",IF('Познавательное развитие'!G26&lt;0.5,"не сформирован", "в стадии формирования")))</f>
        <v/>
      </c>
      <c r="N25" s="82" t="str">
        <f>IF('Познавательное развитие'!H26="","",IF('Познавательное развитие'!H26&gt;1.5,"сформирован",IF('Познавательное развитие'!H26&lt;0.5,"не сформирован", "в стадии формирования")))</f>
        <v/>
      </c>
      <c r="O25" s="82" t="str">
        <f>IF('Познавательное развитие'!I27="","",IF('Познавательное развитие'!I27&gt;1.5,"сформирован",IF('Познавательное развитие'!I27&lt;0.5,"не сформирован", "в стадии формирования")))</f>
        <v/>
      </c>
      <c r="P25" s="82" t="str">
        <f>IF('Познавательное развитие'!J26="","",IF('Познавательное развитие'!J26&gt;1.5,"сформирован",IF('Познавательное развитие'!J26&lt;0.5,"не сформирован", "в стадии формирования")))</f>
        <v/>
      </c>
      <c r="Q25" s="82" t="str">
        <f>IF('Познавательное развитие'!K26="","",IF('Познавательное развитие'!K26&gt;1.5,"сформирован",IF('Познавательное развитие'!K26&lt;0.5,"не сформирован", "в стадии формирования")))</f>
        <v/>
      </c>
      <c r="R25" s="82"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S25" s="82" t="str">
        <f>IF('Художественно-эстетическое разв'!E26="","",IF('Художественно-эстетическое разв'!E26&gt;1.5,"сформирован",IF('Художественно-эстетическое разв'!E26&lt;0.5,"не сформирован", "в стадии формирования")))</f>
        <v/>
      </c>
      <c r="T25" s="82" t="str">
        <f>IF('Художественно-эстетическое разв'!F26="","",IF('Художественно-эстетическое разв'!F26&gt;1.5,"сформирован",IF('Художественно-эстетическое разв'!F26&lt;0.5,"не сформирован", "в стадии формирования")))</f>
        <v/>
      </c>
      <c r="U25" s="82" t="str">
        <f>IF('Художественно-эстетическое разв'!G26="","",IF('Художественно-эстетическое разв'!G26&gt;1.5,"сформирован",IF('Художественно-эстетическое разв'!G26&lt;0.5,"не сформирован", "в стадии формирования")))</f>
        <v/>
      </c>
      <c r="V25" s="82" t="str">
        <f>IF('Художественно-эстетическое разв'!H26="","",IF('Художественно-эстетическое разв'!H26&gt;1.5,"сформирован",IF('Художественно-эстетическое разв'!H26&lt;0.5,"не сформирован", "в стадии формирования")))</f>
        <v/>
      </c>
      <c r="W25" s="82" t="str">
        <f>IF('Художественно-эстетическое разв'!I26="","",IF('Художественно-эстетическое разв'!I26&gt;1.5,"сформирован",IF('Художественно-эстетическое разв'!I26&lt;0.5,"не сформирован", "в стадии формирования")))</f>
        <v/>
      </c>
      <c r="X25" s="82" t="str">
        <f>IF('Художественно-эстетическое разв'!J26="","",IF('Художественно-эстетическое разв'!J26&gt;1.5,"сформирован",IF('Художественно-эстетическое разв'!J26&lt;0.5,"не сформирован", "в стадии формирования")))</f>
        <v/>
      </c>
      <c r="Y25" s="82" t="str">
        <f>IF('Физическое развитие'!W25="","",IF('Физическое развитие'!W25&gt;1.5,"сформирован",IF('Физическое развитие'!W25&lt;0.5,"не сформирован", "в стадии формирования")))</f>
        <v/>
      </c>
      <c r="Z25" s="214" t="str">
        <f>IF('Социально-коммуникативное разви'!AA26="","",IF('Социально-коммуникативное разви'!AF26="","",IF('Социально-коммуникативное разви'!AG26="","",IF('Социально-коммуникативное разви'!AH26="","",IF('Социально-коммуникативное разви'!AJ26="","",IF('Социально-коммуникативное разви'!AK26="","",IF('Познавательное развитие'!D26="","",IF('Познавательное развитие'!I26="","",IF('Познавательное развитие'!M26="","",IF('Познавательное развитие'!N26="","",IF('Познавательное развитие'!O26="","",IF('Познавательное развитие'!P26="","",IF('Познавательное развитие'!Q26="","",IF('Познавательное развитие'!Y26="","",IF('Художественно-эстетическое разв'!D26="","",IF('Художественно-эстетическое разв'!G26="","",IF('Художественно-эстетическое разв'!H26="","",IF('Художественно-эстетическое разв'!I26="","",IF('Физическое развитие'!W25="","",IF('Художественно-эстетическое разв'!L26="","",IF('Художественно-эстетическое разв'!M26="","",IF('Художественно-эстетическое разв'!U26="","",('Социально-коммуникативное разви'!AA26+'Социально-коммуникативное разви'!AF26+'Социально-коммуникативное разви'!AG26+'Социально-коммуникативное разви'!AH26+'Социально-коммуникативное разви'!AJ26+'Социально-коммуникативное разви'!AK26+'Познавательное развитие'!D26+'Познавательное развитие'!I26+'Познавательное развитие'!M26+'Познавательное развитие'!N26+'Познавательное развитие'!O26+'Познавательное развитие'!P26+'Познавательное развитие'!Q26+'Познавательное развитие'!Y26+'Художественно-эстетическое разв'!D26+'Художественно-эстетическое разв'!G26+'Художественно-эстетическое разв'!H26+'Художественно-эстетическое разв'!I26+'Художественно-эстетическое разв'!L26+'Художественно-эстетическое разв'!M26+'Художественно-эстетическое разв'!U26+'Физическое развитие'!W25)/22))))))))))))))))))))))</f>
        <v/>
      </c>
      <c r="AA25" s="82" t="str">
        <f t="shared" si="0"/>
        <v/>
      </c>
      <c r="AB25" s="82"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AC25" s="82"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AD25" s="82"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AE25" s="82"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AF25" s="82"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AG25" s="82"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AH25" s="82"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AI25" s="82" t="str">
        <f>IF('Познавательное развитие'!V26="","",IF('Познавательное развитие'!V26&gt;1.5,"сформирован",IF('Познавательное развитие'!V26&lt;0.5,"не сформирован", "в стадии формирования")))</f>
        <v/>
      </c>
      <c r="AJ25" s="82" t="str">
        <f>IF('Художественно-эстетическое разв'!Z26="","",IF('Художественно-эстетическое разв'!Z26&gt;1.5,"сформирован",IF('Художественно-эстетическое разв'!Z26&lt;0.5,"не сформирован", "в стадии формирования")))</f>
        <v/>
      </c>
      <c r="AK25" s="82" t="str">
        <f>IF('Художественно-эстетическое разв'!AA26="","",IF('Художественно-эстетическое разв'!AA26&gt;1.5,"сформирован",IF('Художественно-эстетическое разв'!AA26&lt;0.5,"не сформирован", "в стадии формирования")))</f>
        <v/>
      </c>
      <c r="AL25" s="214" t="str">
        <f>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разви'!X26="","",IF('Познавательное развитие'!V26="","",IF('Художественно-эстетическое разв'!Z26="","",IF('Художественно-эстетическое разв'!AE26="","",('Социально-коммуникативное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разви'!X26+'Познавательное развитие'!V26+'Художественно-эстетическое разв'!Z26+'Художественно-эстетическое разв'!AE26)/10))))))))))</f>
        <v/>
      </c>
      <c r="AM25" s="82" t="str">
        <f t="shared" si="1"/>
        <v/>
      </c>
      <c r="AN25" s="82"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AO25" s="82" t="str">
        <f>IF('Социально-коммуникативное разви'!V26="","",IF('Социально-коммуникативное разви'!V26&gt;1.5,"сформирован",IF('Социально-коммуникативное разви'!V26&lt;0.5,"не сформирован", "в стадии формирования")))</f>
        <v/>
      </c>
      <c r="AP25" s="82" t="str">
        <f>IF('Социально-коммуникативное разви'!W26="","",IF('Социально-коммуникативное разви'!W26&gt;1.5,"сформирован",IF('Социально-коммуникативное разви'!W26&lt;0.5,"не сформирован", "в стадии формирования")))</f>
        <v/>
      </c>
      <c r="AQ25" s="82" t="str">
        <f>IF('Художественно-эстетическое разв'!Y26="","",IF('Художественно-эстетическое разв'!Y26&gt;1.5,"сформирован",IF('Художественно-эстетическое разв'!Y26&lt;0.5,"не сформирован", "в стадии формирования")))</f>
        <v/>
      </c>
      <c r="AR25" s="82" t="str">
        <f>IF('Художественно-эстетическое разв'!Z26="","",IF('Художественно-эстетическое разв'!Z26&gt;1.5,"сформирован",IF('Художественно-эстетическое разв'!Z26&lt;0.5,"не сформирован", "в стадии формирования")))</f>
        <v/>
      </c>
      <c r="AS25" s="214" t="str">
        <f>IF('Социально-коммуникативное разви'!U26="","",IF('Социально-коммуникативное разви'!V26="","",IF('Социально-коммуникативное разви'!W26="","",IF('Художественно-эстетическое разв'!AC26="","",IF('Художественно-эстетическое разв'!AD26="","",('Социально-коммуникативное разви'!U26+'Социально-коммуникативное разви'!V26+'Социально-коммуникативное разви'!W26+'Художественно-эстетическое разв'!AC26+'Художественно-эстетическое разв'!AD26)/5)))))</f>
        <v/>
      </c>
      <c r="AT25" s="82" t="str">
        <f t="shared" si="2"/>
        <v/>
      </c>
      <c r="AU25" s="82" t="str">
        <f>IF('Речевое развитие'!D25="","",IF('Речевое развитие'!D25&gt;1.5,"сформирован",IF('Речевое развитие'!D25&lt;0.5,"не сформирован", "в стадии формирования")))</f>
        <v/>
      </c>
      <c r="AV25" s="82" t="str">
        <f>IF('Речевое развитие'!E25="","",IF('Речевое развитие'!E25&gt;1.5,"сформирован",IF('Речевое развитие'!E25&lt;0.5,"не сформирован", "в стадии формирования")))</f>
        <v/>
      </c>
      <c r="AW25" s="82" t="str">
        <f>IF('Речевое развитие'!F25="","",IF('Речевое развитие'!F25&gt;1.5,"сформирован",IF('Речевое развитие'!F25&lt;0.5,"не сформирован", "в стадии формирования")))</f>
        <v/>
      </c>
      <c r="AX25" s="82" t="str">
        <f>IF('Речевое развитие'!G25="","",IF('Речевое развитие'!G25&gt;1.5,"сформирован",IF('Речевое развитие'!G25&lt;0.5,"не сформирован", "в стадии формирования")))</f>
        <v/>
      </c>
      <c r="AY25" s="82" t="str">
        <f>IF('Речевое развитие'!H25="","",IF('Речевое развитие'!H25&gt;1.5,"сформирован",IF('Речевое развитие'!H25&lt;0.5,"не сформирован", "в стадии формирования")))</f>
        <v/>
      </c>
      <c r="AZ25" s="82" t="str">
        <f>IF('Речевое развитие'!I25="","",IF('Речевое развитие'!I25&gt;1.5,"сформирован",IF('Речевое развитие'!I25&lt;0.5,"не сформирован", "в стадии формирования")))</f>
        <v/>
      </c>
      <c r="BA25" s="82" t="str">
        <f>IF('Речевое развитие'!J25="","",IF('Речевое развитие'!J25&gt;1.5,"сформирован",IF('Речевое развитие'!J25&lt;0.5,"не сформирован", "в стадии формирования")))</f>
        <v/>
      </c>
      <c r="BB25" s="82" t="str">
        <f>IF('Речевое развитие'!K25="","",IF('Речевое развитие'!K25&gt;1.5,"сформирован",IF('Речевое развитие'!K25&lt;0.5,"не сформирован", "в стадии формирования")))</f>
        <v/>
      </c>
      <c r="BC25" s="82" t="str">
        <f>IF('Речевое развитие'!L25="","",IF('Речевое развитие'!L25&gt;1.5,"сформирован",IF('Речевое развитие'!L25&lt;0.5,"не сформирован", "в стадии формирования")))</f>
        <v/>
      </c>
      <c r="BD25" s="82" t="str">
        <f>IF('Речевое развитие'!M25="","",IF('Речевое развитие'!M25&gt;1.5,"сформирован",IF('Речевое развитие'!M25&lt;0.5,"не сформирован", "в стадии формирования")))</f>
        <v/>
      </c>
      <c r="BE25" s="82" t="str">
        <f>IF('Речевое развитие'!N25="","",IF('Речевое развитие'!N25&gt;1.5,"сформирован",IF('Речевое развитие'!N25&lt;0.5,"не сформирован", "в стадии формирования")))</f>
        <v/>
      </c>
      <c r="BF25" s="214" t="str">
        <f>IF('Речевое развитие'!D25="","",IF('Речевое развитие'!E25="","",IF('Речевое развитие'!F25="","",IF('Речевое развитие'!G25="","",IF('Речевое развитие'!H25="","",IF('Речевое развитие'!I25="","",IF('Речевое развитие'!J25="","",IF('Речевое развитие'!K25="","",IF('Речевое развитие'!L25="","",IF('Речевое развитие'!M25="","",IF('Речевое развитие'!N25="","",('Речевое развитие'!D25+'Речевое развитие'!E25+'Речевое развитие'!F25+'Речевое развитие'!G25+'Речевое развитие'!H25+'Речевое развитие'!I25+'Речевое развитие'!J25+'Речевое развитие'!K25+'Речевое развитие'!L25+'Речевое развитие'!M25+'Речевое развитие'!N25)/11)))))))))))</f>
        <v/>
      </c>
      <c r="BG25" s="82" t="str">
        <f t="shared" si="3"/>
        <v/>
      </c>
      <c r="BH25" s="82" t="str">
        <f>IF('Художественно-эстетическое разв'!Y26="","",IF('Художественно-эстетическое разв'!Y26&gt;1.5,"сформирован",IF('Художественно-эстетическое разв'!Y26&lt;0.5,"не сформирован", "в стадии формирования")))</f>
        <v/>
      </c>
      <c r="BI25" s="82" t="str">
        <f>IF('Физическое развитие'!D25="","",IF('Физическое развитие'!D25&gt;1.5,"сформирован",IF('Физическое развитие'!D25&lt;0.5,"не сформирован", "в стадии формирования")))</f>
        <v/>
      </c>
      <c r="BJ25" s="82" t="str">
        <f>IF('Физическое развитие'!E25="","",IF('Физическое развитие'!E25&gt;1.5,"сформирован",IF('Физическое развитие'!E25&lt;0.5,"не сформирован", "в стадии формирования")))</f>
        <v/>
      </c>
      <c r="BK25" s="82" t="str">
        <f>IF('Физическое развитие'!F25="","",IF('Физическое развитие'!F25&gt;1.5,"сформирован",IF('Физическое развитие'!F25&lt;0.5,"не сформирован", "в стадии формирования")))</f>
        <v/>
      </c>
      <c r="BL25" s="82" t="str">
        <f>IF('Физическое развитие'!G25="","",IF('Физическое развитие'!G25&gt;1.5,"сформирован",IF('Физическое развитие'!G25&lt;0.5,"не сформирован", "в стадии формирования")))</f>
        <v/>
      </c>
      <c r="BM25" s="82" t="str">
        <f>IF('Физическое развитие'!H25="","",IF('Физическое развитие'!H25&gt;1.5,"сформирован",IF('Физическое развитие'!H25&lt;0.5,"не сформирован", "в стадии формирования")))</f>
        <v/>
      </c>
      <c r="BN25" s="82" t="str">
        <f>IF('Физическое развитие'!I25="","",IF('Физическое развитие'!I25&gt;1.5,"сформирован",IF('Физическое развитие'!I25&lt;0.5,"не сформирован", "в стадии формирования")))</f>
        <v/>
      </c>
      <c r="BO25" s="82" t="str">
        <f>IF('Физическое развитие'!J25="","",IF('Физическое развитие'!J25&gt;1.5,"сформирован",IF('Физическое развитие'!J25&lt;0.5,"не сформирован", "в стадии формирования")))</f>
        <v/>
      </c>
      <c r="BP25" s="82" t="str">
        <f>IF('Физическое развитие'!K25="","",IF('Физическое развитие'!K25&gt;1.5,"сформирован",IF('Физическое развитие'!K25&lt;0.5,"не сформирован", "в стадии формирования")))</f>
        <v/>
      </c>
      <c r="BQ25" s="82" t="str">
        <f>IF('Физическое развитие'!L25="","",IF('Физическое развитие'!L25&gt;1.5,"сформирован",IF('Физическое развитие'!L25&lt;0.5,"не сформирован", "в стадии формирования")))</f>
        <v/>
      </c>
      <c r="BR25" s="82" t="str">
        <f>IF('Физическое развитие'!M25="","",IF('Физическое развитие'!M25&gt;1.5,"сформирован",IF('Физическое развитие'!M25&lt;0.5,"не сформирован", "в стадии формирования")))</f>
        <v/>
      </c>
      <c r="BS25" s="82" t="str">
        <f>IF('Физическое развитие'!N25="","",IF('Физическое развитие'!N25&gt;1.5,"сформирован",IF('Физическое развитие'!N25&lt;0.5,"не сформирован", "в стадии формирования")))</f>
        <v/>
      </c>
      <c r="BT25" s="82" t="str">
        <f>IF('Физическое развитие'!O25="","",IF('Физическое развитие'!O25&gt;1.5,"сформирован",IF('Физическое развитие'!O25&lt;0.5,"не сформирован", "в стадии формирования")))</f>
        <v/>
      </c>
      <c r="BU25" s="82" t="str">
        <f>IF('Физическое развитие'!P25="","",IF('Физическое развитие'!P25&gt;1.5,"сформирован",IF('Физическое развитие'!P25&lt;0.5,"не сформирован", "в стадии формирования")))</f>
        <v/>
      </c>
      <c r="BV25" s="214" t="str">
        <f>IF('Художественно-эстетическое разв'!Y26="","",IF('Физическое развитие'!D25="","",IF('Физическое развитие'!E25="","",IF('Физическое развитие'!F25="","",IF('Физическое развитие'!H25="","",IF('Физическое развитие'!I25="","",IF('Физическое развитие'!J25="","",IF('Физическое развитие'!L25="","",IF('Физическое развитие'!M25="","",IF('Физическое развитие'!G25="","",IF('Физическое развитие'!N25="","",IF('Физическое развитие'!O25="","",IF('Физическое развитие'!P25="","",IF('Физическое развитие'!Q25="","",('Художественно-эстетическое разв'!Y26+'Физическое развитие'!D25+'Физическое развитие'!E25+'Физическое развитие'!F25+'Физическое развитие'!H25+'Физическое развитие'!I25+'Физическое развитие'!J25+'Физическое развитие'!L25+'Физическое развитие'!M25+'Физическое развитие'!G25+'Физическое развитие'!N25+'Физическое развитие'!O25+'Физическое развитие'!P25+'Физическое развитие'!Q25)/14))))))))))))))</f>
        <v/>
      </c>
      <c r="BW25" s="82" t="str">
        <f t="shared" si="4"/>
        <v/>
      </c>
      <c r="BX25" s="82"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BY25" s="82" t="str">
        <f>IF('Социально-коммуникативное разви'!N26="","",IF('Социально-коммуникативное разви'!N26&gt;1.5,"сформирован",IF('Социально-коммуникативное разви'!N26&lt;0.5,"не сформирован", "в стадии формирования")))</f>
        <v/>
      </c>
      <c r="BZ25" s="82" t="str">
        <f>IF('Социально-коммуникативное разви'!O26="","",IF('Социально-коммуникативное разви'!O26&gt;1.5,"сформирован",IF('Социально-коммуникативное разви'!O26&lt;0.5,"не сформирован", "в стадии формирования")))</f>
        <v/>
      </c>
      <c r="CA25" s="82" t="str">
        <f>IF('Социально-коммуникативное разви'!P26="","",IF('Социально-коммуникативное разви'!P26&gt;1.5,"сформирован",IF('Социально-коммуникативное разви'!P26&lt;0.5,"не сформирован", "в стадии формирования")))</f>
        <v/>
      </c>
      <c r="CB25" s="82"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CC25" s="82" t="str">
        <f>IF('Социально-коммуникативное разви'!R26="","",IF('Социально-коммуникативное разви'!R26&gt;1.5,"сформирован",IF('Социально-коммуникативное разви'!R26&lt;0.5,"не сформирован", "в стадии формирования")))</f>
        <v/>
      </c>
      <c r="CD25" s="82"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CE25" s="82"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CF25" s="82"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CG25" s="82" t="str">
        <f>IF('Социально-коммуникативное разви'!V26="","",IF('Социально-коммуникативное разви'!V26&gt;1.5,"сформирован",IF('Социально-коммуникативное разви'!V26&lt;0.5,"не сформирован", "в стадии формирования")))</f>
        <v/>
      </c>
      <c r="CH25" s="82" t="str">
        <f>IF('Социально-коммуникативное разви'!W26="","",IF('Социально-коммуникативное разви'!W26&gt;1.5,"сформирован",IF('Социально-коммуникативное разви'!W26&lt;0.5,"не сформирован", "в стадии формирования")))</f>
        <v/>
      </c>
      <c r="CI25" s="82" t="str">
        <f>IF('Социально-коммуникативное разви'!X26="","",IF('Социально-коммуникативное разви'!X26&gt;1.5,"сформирован",IF('Социально-коммуникативное разви'!X26&lt;0.5,"не сформирован", "в стадии формирования")))</f>
        <v/>
      </c>
      <c r="CJ25" s="82" t="str">
        <f>IF('Социально-коммуникативное разви'!Y26="","",IF('Социально-коммуникативное разви'!Y26&gt;1.5,"сформирован",IF('Социально-коммуникативное разви'!Y26&lt;0.5,"не сформирован", "в стадии формирования")))</f>
        <v/>
      </c>
      <c r="CK25" s="82" t="str">
        <f>IF('Социально-коммуникативное разви'!Z26="","",IF('Социально-коммуникативное разви'!Z26&gt;1.5,"сформирован",IF('Социально-коммуникативное разви'!Z26&lt;0.5,"не сформирован", "в стадии формирования")))</f>
        <v/>
      </c>
      <c r="CL25" s="82" t="str">
        <f>IF('Физическое развитие'!K25="","",IF('Физическое развитие'!K25&gt;1.5,"сформирован",IF('Физическое развитие'!K25&lt;0.5,"не сформирован", "в стадии формирования")))</f>
        <v/>
      </c>
      <c r="CM25" s="214" t="str">
        <f>IF('Социально-коммуникативное разви'!M26="","",IF('Социально-коммуникативное разви'!N26="","",IF('Социально-коммуникативное разви'!AI26="","",IF('Социально-коммуникативное разви'!AN26="","",IF('Социально-коммуникативное разви'!AO26="","",IF('Социально-коммуникативное разви'!AP26="","",IF('Социально-коммуникативное разви'!AQ26="","",IF('Социально-коммуникативное разви'!AR26="","",IF('Социально-коммуникативное разви'!AS26="","",IF('Социально-коммуникативное разви'!AT26="","",IF('Социально-коммуникативное разви'!AV26="","",IF('Социально-коммуникативное разви'!AW26="","",IF('Социально-коммуникативное разви'!AX26="","",IF('Социально-коммуникативное разви'!AY26="","",IF('Физическое развитие'!K25="","",('Социально-коммуникативное разви'!M26+'Социально-коммуникативное разви'!N26+'Социально-коммуникативное разви'!AI26+'Социально-коммуникативное разви'!AN26+'Социально-коммуникативное разви'!AO26+'Социально-коммуникативное разви'!AP26+'Социально-коммуникативное разви'!AQ26+'Социально-коммуникативное разви'!AR26+'Социально-коммуникативное разви'!AS26+'Социально-коммуникативное разви'!AT26+'Социально-коммуникативное разви'!AV26+'Социально-коммуникативное разви'!AW26+'Социально-коммуникативное разви'!AX26+'Социально-коммуникативное разви'!AY26+'Физическое развитие'!K25)/15)))))))))))))))</f>
        <v/>
      </c>
      <c r="CN25" s="82" t="str">
        <f t="shared" si="5"/>
        <v/>
      </c>
      <c r="CO25" s="82" t="str">
        <f>IF('Социально-коммуникативное разви'!D26="","",IF('Социально-коммуникативное разви'!D26&gt;1.5,"сформирован",IF('Социально-коммуникативное разви'!D26&lt;0.5,"не сформирован", "в стадии формирования")))</f>
        <v/>
      </c>
      <c r="CP25" s="82"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CQ25" s="82"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CR25" s="82"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CS25" s="82" t="str">
        <f>IF('Социально-коммуникативное разви'!R26="","",IF('Социально-коммуникативное разви'!R26&gt;1.5,"сформирован",IF('Социально-коммуникативное разви'!R26&lt;0.5,"не сформирован", "в стадии формирования")))</f>
        <v/>
      </c>
      <c r="CT25" s="82"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CU25" s="82"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CV25" s="82" t="str">
        <f>IF('Социально-коммуникативное разви'!Y26="","",IF('Социально-коммуникативное разви'!Y26&gt;1.5,"сформирован",IF('Социально-коммуникативное разви'!Y26&lt;0.5,"не сформирован", "в стадии формирования")))</f>
        <v/>
      </c>
      <c r="CW25" s="82" t="str">
        <f>IF('Социально-коммуникативное разви'!Z26="","",IF('Социально-коммуникативное разви'!Z26&gt;1.5,"сформирован",IF('Социально-коммуникативное разви'!Z26&lt;0.5,"не сформирован", "в стадии формирования")))</f>
        <v/>
      </c>
      <c r="CX25" s="82" t="str">
        <f>IF('Социально-коммуникативное разви'!AU26="","",IF('Социально-коммуникативное разви'!AU26&gt;1.5,"сформирован",IF('Социально-коммуникативное разви'!AU26&lt;0.5,"не сформирован", "в стадии формирования")))</f>
        <v/>
      </c>
      <c r="CY25" s="82" t="str">
        <f>IF('Социально-коммуникативное разви'!AZ26="","",IF('Социально-коммуникативное разви'!AZ26&gt;1.5,"сформирован",IF('Социально-коммуникативное разви'!AZ26&lt;0.5,"не сформирован", "в стадии формирования")))</f>
        <v/>
      </c>
      <c r="CZ25" s="82" t="str">
        <f>IF('Социально-коммуникативное разви'!BA26="","",IF('Социально-коммуникативное разви'!BA26&gt;1.5,"сформирован",IF('Социально-коммуникативное разви'!BA26&lt;0.5,"не сформирован", "в стадии формирования")))</f>
        <v/>
      </c>
      <c r="DA25" s="82" t="str">
        <f>IF('Социально-коммуникативное разви'!BB26="","",IF('Социально-коммуникативное разви'!BB26&gt;1.5,"сформирован",IF('Социально-коммуникативное разви'!BB26&lt;0.5,"не сформирован", "в стадии формирования")))</f>
        <v/>
      </c>
      <c r="DB25" s="82" t="str">
        <f>IF('Познавательное развитие'!G26="","",IF('Познавательное развитие'!G26&gt;1.5,"сформирован",IF('Познавательное развитие'!G26&lt;0.5,"не сформирован", "в стадии формирования")))</f>
        <v/>
      </c>
      <c r="DC25" s="82" t="str">
        <f>IF('Познавательное развитие'!H26="","",IF('Познавательное развитие'!H26&gt;1.5,"сформирован",IF('Познавательное развитие'!H26&lt;0.5,"не сформирован", "в стадии формирования")))</f>
        <v/>
      </c>
      <c r="DD25" s="82" t="str">
        <f>IF('Познавательное развитие'!T27="","",IF('Познавательное развитие'!T27&gt;1.5,"сформирован",IF('Познавательное развитие'!T27&lt;0.5,"не сформирован", "в стадии формирования")))</f>
        <v/>
      </c>
      <c r="DE25" s="82" t="str">
        <f>IF('Познавательное развитие'!U26="","",IF('Познавательное развитие'!U26&gt;1.5,"сформирован",IF('Познавательное развитие'!U26&lt;0.5,"не сформирован", "в стадии формирования")))</f>
        <v/>
      </c>
      <c r="DF25" s="82" t="str">
        <f>IF('Познавательное развитие'!W26="","",IF('Познавательное развитие'!W26&gt;1.5,"сформирован",IF('Познавательное развитие'!W26&lt;0.5,"не сформирован", "в стадии формирования")))</f>
        <v/>
      </c>
      <c r="DG25" s="82" t="str">
        <f>IF('Познавательное развитие'!X26="","",IF('Познавательное развитие'!X26&gt;1.5,"сформирован",IF('Познавательное развитие'!X26&lt;0.5,"не сформирован", "в стадии формирования")))</f>
        <v/>
      </c>
      <c r="DH25" s="82" t="str">
        <f>IF('Познавательное развитие'!AB26="","",IF('Познавательное развитие'!AB26&gt;1.5,"сформирован",IF('Познавательное развитие'!AB26&lt;0.5,"не сформирован", "в стадии формирования")))</f>
        <v/>
      </c>
      <c r="DI25" s="82" t="str">
        <f>IF('Познавательное развитие'!AC26="","",IF('Познавательное развитие'!AC26&gt;1.5,"сформирован",IF('Познавательное развитие'!AC26&lt;0.5,"не сформирован", "в стадии формирования")))</f>
        <v/>
      </c>
      <c r="DJ25" s="82" t="str">
        <f>IF('Познавательное развитие'!AD26="","",IF('Познавательное развитие'!AD26&gt;1.5,"сформирован",IF('Познавательное развитие'!AD26&lt;0.5,"не сформирован", "в стадии формирования")))</f>
        <v/>
      </c>
      <c r="DK25" s="82" t="str">
        <f>IF('Познавательное развитие'!AE26="","",IF('Познавательное развитие'!AE26&gt;1.5,"сформирован",IF('Познавательное развитие'!AE26&lt;0.5,"не сформирован", "в стадии формирования")))</f>
        <v/>
      </c>
      <c r="DL25" s="82" t="str">
        <f>IF('Познавательное развитие'!AF26="","",IF('Познавательное развитие'!AF26&gt;1.5,"сформирован",IF('Познавательное развитие'!AF26&lt;0.5,"не сформирован", "в стадии формирования")))</f>
        <v/>
      </c>
      <c r="DM25" s="82" t="str">
        <f>IF('Познавательное развитие'!AG26="","",IF('Познавательное развитие'!AG26&gt;1.5,"сформирован",IF('Познавательное развитие'!AG26&lt;0.5,"не сформирован", "в стадии формирования")))</f>
        <v/>
      </c>
      <c r="DN25" s="82" t="str">
        <f>IF('Познавательное развитие'!AI26="","",IF('Познавательное развитие'!AI26&gt;1.5,"сформирован",IF('Познавательное развитие'!AI26&lt;0.5,"не сформирован", "в стадии формирования")))</f>
        <v/>
      </c>
      <c r="DO25" s="82" t="str">
        <f>IF('Познавательное развитие'!AJ26="","",IF('Познавательное развитие'!AJ26&gt;1.5,"сформирован",IF('Познавательное развитие'!AJ26&lt;0.5,"не сформирован", "в стадии формирования")))</f>
        <v/>
      </c>
      <c r="DP25" s="82" t="str">
        <f>IF('Познавательное развитие'!AK26="","",IF('Познавательное развитие'!AK26&gt;1.5,"сформирован",IF('Познавательное развитие'!AK26&lt;0.5,"не сформирован", "в стадии формирования")))</f>
        <v/>
      </c>
      <c r="DQ25" s="82" t="str">
        <f>IF('Познавательное развитие'!AL26="","",IF('Познавательное развитие'!AL26&gt;1.5,"сформирован",IF('Познавательное развитие'!AL26&lt;0.5,"не сформирован", "в стадии формирования")))</f>
        <v/>
      </c>
      <c r="DR25" s="82" t="str">
        <f>IF('Речевое развитие'!Q25="","",IF('Речевое развитие'!Q25&gt;1.5,"сформирован",IF('Речевое развитие'!Q25&lt;0.5,"не сформирован", "в стадии формирования")))</f>
        <v/>
      </c>
      <c r="DS25" s="82" t="str">
        <f>IF('Речевое развитие'!R25="","",IF('Речевое развитие'!R25&gt;1.5,"сформирован",IF('Речевое развитие'!R25&lt;0.5,"не сформирован", "в стадии формирования")))</f>
        <v/>
      </c>
      <c r="DT25" s="82" t="str">
        <f>IF('Речевое развитие'!S25="","",IF('Речевое развитие'!S25&gt;1.5,"сформирован",IF('Речевое развитие'!S25&lt;0.5,"не сформирован", "в стадии формирования")))</f>
        <v/>
      </c>
      <c r="DU25" s="82" t="str">
        <f>IF('Речевое развитие'!T25="","",IF('Речевое развитие'!T25&gt;1.5,"сформирован",IF('Речевое развитие'!T25&lt;0.5,"не сформирован", "в стадии формирования")))</f>
        <v/>
      </c>
      <c r="DV25" s="82" t="str">
        <f>IF('Речевое развитие'!U25="","",IF('Речевое развитие'!U25&gt;1.5,"сформирован",IF('Речевое развитие'!U25&lt;0.5,"не сформирован", "в стадии формирования")))</f>
        <v/>
      </c>
      <c r="DW25" s="82" t="str">
        <f>IF('Художественно-эстетическое разв'!S26="","",IF('Художественно-эстетическое разв'!S26&gt;1.5,"сформирован",IF('Художественно-эстетическое разв'!S26&lt;0.5,"не сформирован", "в стадии формирования")))</f>
        <v/>
      </c>
      <c r="DX25" s="82" t="str">
        <f>IF('Художественно-эстетическое разв'!T26="","",IF('Художественно-эстетическое разв'!T26&gt;1.5,"сформирован",IF('Художественно-эстетическое разв'!T26&lt;0.5,"не сформирован", "в стадии формирования")))</f>
        <v/>
      </c>
      <c r="DY25" s="82" t="str">
        <f>IF('Физическое развитие'!T25="","",IF('Физическое развитие'!T25&gt;1.5,"сформирован",IF('Физическое развитие'!T25&lt;0.5,"не сформирован", "в стадии формирования")))</f>
        <v/>
      </c>
      <c r="DZ25" s="82" t="str">
        <f>IF('Физическое развитие'!U25="","",IF('Физическое развитие'!U25&gt;1.5,"сформирован",IF('Физическое развитие'!U25&lt;0.5,"не сформирован", "в стадии формирования")))</f>
        <v/>
      </c>
      <c r="EA25" s="82" t="str">
        <f>IF('Физическое развитие'!V25="","",IF('Физическое развитие'!V25&gt;1.5,"сформирован",IF('Физическое развитие'!V25&lt;0.5,"не сформирован", "в стадии формирования")))</f>
        <v/>
      </c>
      <c r="EB25" s="214" t="str">
        <f>IF('Социально-коммуникативное разви'!D26="","",IF('Социально-коммуникативное разви'!E26="","",IF('Социально-коммуникативное разви'!F26="","",IF('Социально-коммуникативное разви'!Q26="","",IF('Социально-коммуникативное разви'!R26="","",IF('Социально-коммуникативное разви'!S26="","",IF('Социально-коммуникативное разви'!T26="","",IF('Социально-коммуникативное разви'!Y26="","",IF('Социально-коммуникативное разви'!Z26="","",IF('Социально-коммуникативное разви'!AU26="","",IF('Социально-коммуникативное разви'!AZ26="","",IF('Социально-коммуникативное разви'!BA26="","",IF('Социально-коммуникативное разви'!BB26="","",IF('Познавательное развитие'!G26="","",IF('Познавательное развитие'!H26="","",IF('Познавательное развитие'!T27="","",IF('Познавательное развитие'!U26="","",IF('Познавательное развитие'!W26="","",IF('Познавательное развитие'!X26="","",IF('Познавательное развитие'!AB26="","",IF('Познавательное развитие'!AC26="","",IF('Познавательное развитие'!AD26="","",IF('Познавательное развитие'!AE26="","",IF('Познавательное развитие'!AF26="","",IF('Познавательное развитие'!AG26="","",IF('Познавательное развитие'!AI26="","",IF('Познавательное развитие'!AJ26="","",IF('Познавательное развитие'!AK26="","",IF('Познавательное развитие'!AL26="","",IF('Речевое развитие'!Q25="","",IF('Речевое развитие'!R25="","",IF('Речевое развитие'!S25="","",IF('Речевое развитие'!T25="","",IF('Речевое развитие'!U25="","",IF('Художественно-эстетическое разв'!S26="","",IF('Художественно-эстетическое разв'!T26="","",IF('Физическое развитие'!T25="","",IF('Физическое развитие'!U25="","",IF('Физическое развитие'!V25="","",('Социально-коммуникативное разви'!D26+'Социально-коммуникативное разви'!E26+'Социально-коммуникативное разви'!F26+'Социально-коммуникативное разви'!Q26+'Социально-коммуникативное разви'!R26+'Социально-коммуникативное разви'!S26+'Социально-коммуникативное разви'!T26+'Социально-коммуникативное разви'!Y26+'Социально-коммуникативное разви'!Z26+'Социально-коммуникативное разви'!AU26+'Социально-коммуникативное разви'!AZ26+'Социально-коммуникативное разви'!BA26+'Социально-коммуникативное разви'!BB26+'Познавательное развитие'!G26+'Познавательное развитие'!H26+'Познавательное развитие'!T27+'Познавательное развитие'!U26+'Познавательное развитие'!W26+'Познавательное развитие'!X26+'Познавательное развитие'!AB26+'Познавательное развитие'!AC26+'Познавательное развитие'!AD26+'Познавательное развитие'!AE26+'Познавательное развитие'!AF26+'Познавательное развитие'!AG26+'Познавательное развитие'!AI26+'Познавательное развитие'!AJ26+'Познавательное развитие'!AK26+'Познавательное развитие'!AL26+'Речевое развитие'!Q25+'Речевое развитие'!R25+'Речевое развитие'!S25+'Речевое развитие'!T25+'Речевое развитие'!U25+'Художественно-эстетическое разв'!S26+'Художественно-эстетическое разв'!T26+'Физическое развитие'!T25+'Физическое развитие'!U25+'Физическое развитие'!V25)/39)))))))))))))))))))))))))))))))))))))))</f>
        <v/>
      </c>
      <c r="EC25" s="82" t="str">
        <f t="shared" si="6"/>
        <v/>
      </c>
    </row>
    <row r="26" spans="1:133">
      <c r="A26" s="89">
        <f>список!A24</f>
        <v>23</v>
      </c>
      <c r="B26" s="82" t="str">
        <f>IF(список!B24="","",список!B24)</f>
        <v/>
      </c>
      <c r="C26" s="82">
        <f>IF(список!C24="","",список!C24)</f>
        <v>0</v>
      </c>
      <c r="D26" s="82" t="str">
        <f>IF('Социально-коммуникативное разви'!AA27="","",IF('Социально-коммуникативное разви'!AA27&gt;1.5,"сформирован",IF('Социально-коммуникативное разви'!AA27&lt;0.5,"не сформирован", "в стадии формирования")))</f>
        <v/>
      </c>
      <c r="E26" s="82" t="str">
        <f>IF('Социально-коммуникативное разви'!AB27="","",IF('Социально-коммуникативное разви'!AB27&gt;1.5,"сформирован",IF('Социально-коммуникативное разви'!AB27&lt;0.5,"не сформирован", "в стадии формирования")))</f>
        <v/>
      </c>
      <c r="F26" s="82" t="str">
        <f>IF('Социально-коммуникативное разви'!AC27="","",IF('Социально-коммуникативное разви'!AC27&gt;1.5,"сформирован",IF('Социально-коммуникативное разви'!AC27&lt;0.5,"не сформирован", "в стадии формирования")))</f>
        <v/>
      </c>
      <c r="G26" s="82" t="str">
        <f>IF('Социально-коммуникативное разви'!AD27="","",IF('Социально-коммуникативное разви'!AD27&gt;1.5,"сформирован",IF('Социально-коммуникативное разви'!AD27&lt;0.5,"не сформирован", "в стадии формирования")))</f>
        <v/>
      </c>
      <c r="H26" s="82" t="str">
        <f>IF('Социально-коммуникативное разви'!AE27="","",IF('Социально-коммуникативное разви'!AE27&gt;1.5,"сформирован",IF('Социально-коммуникативное разви'!AE27&lt;0.5,"не сформирован", "в стадии формирования")))</f>
        <v/>
      </c>
      <c r="I26" s="82" t="str">
        <f>IF('Социально-коммуникативное разви'!AF27="","",IF('Социально-коммуникативное разви'!AF27&gt;1.5,"сформирован",IF('Социально-коммуникативное разви'!AF27&lt;0.5,"не сформирован", "в стадии формирования")))</f>
        <v/>
      </c>
      <c r="J26" s="82" t="str">
        <f>IF('Познавательное развитие'!D27="","",IF('Познавательное развитие'!D27&gt;1.5,"сформирован",IF('Познавательное развитие'!D27&lt;0.5,"не сформирован", "в стадии формирования")))</f>
        <v/>
      </c>
      <c r="K26" s="82" t="str">
        <f>IF('Познавательное развитие'!E27="","",IF('Познавательное развитие'!E27&gt;1.5,"сформирован",IF('Познавательное развитие'!E27&lt;0.5,"не сформирован", "в стадии формирования")))</f>
        <v/>
      </c>
      <c r="L26" s="82" t="str">
        <f>IF('Познавательное развитие'!F27="","",IF('Познавательное развитие'!F27&gt;1.5,"сформирован",IF('Познавательное развитие'!F27&lt;0.5,"не сформирован", "в стадии формирования")))</f>
        <v/>
      </c>
      <c r="M26" s="82" t="str">
        <f>IF('Познавательное развитие'!G27="","",IF('Познавательное развитие'!G27&gt;1.5,"сформирован",IF('Познавательное развитие'!G27&lt;0.5,"не сформирован", "в стадии формирования")))</f>
        <v/>
      </c>
      <c r="N26" s="82" t="str">
        <f>IF('Познавательное развитие'!H27="","",IF('Познавательное развитие'!H27&gt;1.5,"сформирован",IF('Познавательное развитие'!H27&lt;0.5,"не сформирован", "в стадии формирования")))</f>
        <v/>
      </c>
      <c r="O26" s="82" t="str">
        <f>IF('Познавательное развитие'!I27="","",IF('Познавательное развитие'!I27&gt;1.5,"сформирован",IF('Познавательное развитие'!I27&lt;0.5,"не сформирован", "в стадии формирования")))</f>
        <v/>
      </c>
      <c r="P26" s="82" t="str">
        <f>IF('Познавательное развитие'!J27="","",IF('Познавательное развитие'!J27&gt;1.5,"сформирован",IF('Познавательное развитие'!J27&lt;0.5,"не сформирован", "в стадии формирования")))</f>
        <v/>
      </c>
      <c r="Q26" s="82" t="str">
        <f>IF('Познавательное развитие'!K27="","",IF('Познавательное развитие'!K27&gt;1.5,"сформирован",IF('Познавательное развитие'!K27&lt;0.5,"не сформирован", "в стадии формирования")))</f>
        <v/>
      </c>
      <c r="R26" s="82"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S26" s="82" t="str">
        <f>IF('Художественно-эстетическое разв'!E27="","",IF('Художественно-эстетическое разв'!E27&gt;1.5,"сформирован",IF('Художественно-эстетическое разв'!E27&lt;0.5,"не сформирован", "в стадии формирования")))</f>
        <v/>
      </c>
      <c r="T26" s="82" t="str">
        <f>IF('Художественно-эстетическое разв'!F27="","",IF('Художественно-эстетическое разв'!F27&gt;1.5,"сформирован",IF('Художественно-эстетическое разв'!F27&lt;0.5,"не сформирован", "в стадии формирования")))</f>
        <v/>
      </c>
      <c r="U26" s="82" t="str">
        <f>IF('Художественно-эстетическое разв'!G27="","",IF('Художественно-эстетическое разв'!G27&gt;1.5,"сформирован",IF('Художественно-эстетическое разв'!G27&lt;0.5,"не сформирован", "в стадии формирования")))</f>
        <v/>
      </c>
      <c r="V26" s="82" t="str">
        <f>IF('Художественно-эстетическое разв'!H27="","",IF('Художественно-эстетическое разв'!H27&gt;1.5,"сформирован",IF('Художественно-эстетическое разв'!H27&lt;0.5,"не сформирован", "в стадии формирования")))</f>
        <v/>
      </c>
      <c r="W26" s="82" t="str">
        <f>IF('Художественно-эстетическое разв'!I27="","",IF('Художественно-эстетическое разв'!I27&gt;1.5,"сформирован",IF('Художественно-эстетическое разв'!I27&lt;0.5,"не сформирован", "в стадии формирования")))</f>
        <v/>
      </c>
      <c r="X26" s="82" t="str">
        <f>IF('Художественно-эстетическое разв'!J27="","",IF('Художественно-эстетическое разв'!J27&gt;1.5,"сформирован",IF('Художественно-эстетическое разв'!J27&lt;0.5,"не сформирован", "в стадии формирования")))</f>
        <v/>
      </c>
      <c r="Y26" s="82" t="str">
        <f>IF('Физическое развитие'!W26="","",IF('Физическое развитие'!W26&gt;1.5,"сформирован",IF('Физическое развитие'!W26&lt;0.5,"не сформирован", "в стадии формирования")))</f>
        <v/>
      </c>
      <c r="Z26" s="214" t="str">
        <f>IF('Социально-коммуникативное разви'!AA27="","",IF('Социально-коммуникативное разви'!AF27="","",IF('Социально-коммуникативное разви'!AG27="","",IF('Социально-коммуникативное разви'!AH27="","",IF('Социально-коммуникативное разви'!AJ27="","",IF('Социально-коммуникативное разви'!AK27="","",IF('Познавательное развитие'!D27="","",IF('Познавательное развитие'!I27="","",IF('Познавательное развитие'!M27="","",IF('Познавательное развитие'!N27="","",IF('Познавательное развитие'!O27="","",IF('Познавательное развитие'!P27="","",IF('Познавательное развитие'!Q27="","",IF('Познавательное развитие'!Y27="","",IF('Художественно-эстетическое разв'!D27="","",IF('Художественно-эстетическое разв'!G27="","",IF('Художественно-эстетическое разв'!H27="","",IF('Художественно-эстетическое разв'!I27="","",IF('Физическое развитие'!W26="","",IF('Художественно-эстетическое разв'!L27="","",IF('Художественно-эстетическое разв'!M27="","",IF('Художественно-эстетическое разв'!U27="","",('Социально-коммуникативное разви'!AA27+'Социально-коммуникативное разви'!AF27+'Социально-коммуникативное разви'!AG27+'Социально-коммуникативное разви'!AH27+'Социально-коммуникативное разви'!AJ27+'Социально-коммуникативное разви'!AK27+'Познавательное развитие'!D27+'Познавательное развитие'!I27+'Познавательное развитие'!M27+'Познавательное развитие'!N27+'Познавательное развитие'!O27+'Познавательное развитие'!P27+'Познавательное развитие'!Q27+'Познавательное развитие'!Y27+'Художественно-эстетическое разв'!D27+'Художественно-эстетическое разв'!G27+'Художественно-эстетическое разв'!H27+'Художественно-эстетическое разв'!I27+'Художественно-эстетическое разв'!L27+'Художественно-эстетическое разв'!M27+'Художественно-эстетическое разв'!U27+'Физическое развитие'!W26)/22))))))))))))))))))))))</f>
        <v/>
      </c>
      <c r="AA26" s="82" t="str">
        <f t="shared" si="0"/>
        <v/>
      </c>
      <c r="AB26" s="82"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AC26" s="82"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AD26" s="82"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AE26" s="82"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AF26" s="82"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AG26" s="82"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AH26" s="82"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AI26" s="82" t="str">
        <f>IF('Познавательное развитие'!V27="","",IF('Познавательное развитие'!V27&gt;1.5,"сформирован",IF('Познавательное развитие'!V27&lt;0.5,"не сформирован", "в стадии формирования")))</f>
        <v/>
      </c>
      <c r="AJ26" s="82" t="str">
        <f>IF('Художественно-эстетическое разв'!Z27="","",IF('Художественно-эстетическое разв'!Z27&gt;1.5,"сформирован",IF('Художественно-эстетическое разв'!Z27&lt;0.5,"не сформирован", "в стадии формирования")))</f>
        <v/>
      </c>
      <c r="AK26" s="82" t="str">
        <f>IF('Художественно-эстетическое разв'!AA27="","",IF('Художественно-эстетическое разв'!AA27&gt;1.5,"сформирован",IF('Художественно-эстетическое разв'!AA27&lt;0.5,"не сформирован", "в стадии формирования")))</f>
        <v/>
      </c>
      <c r="AL26" s="214" t="str">
        <f>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разви'!X27="","",IF('Познавательное развитие'!V27="","",IF('Художественно-эстетическое разв'!Z27="","",IF('Художественно-эстетическое разв'!AE27="","",('Социально-коммуникативное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разви'!X27+'Познавательное развитие'!V27+'Художественно-эстетическое разв'!Z27+'Художественно-эстетическое разв'!AE27)/10))))))))))</f>
        <v/>
      </c>
      <c r="AM26" s="82" t="str">
        <f t="shared" si="1"/>
        <v/>
      </c>
      <c r="AN26" s="82"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AO26" s="82" t="str">
        <f>IF('Социально-коммуникативное разви'!V27="","",IF('Социально-коммуникативное разви'!V27&gt;1.5,"сформирован",IF('Социально-коммуникативное разви'!V27&lt;0.5,"не сформирован", "в стадии формирования")))</f>
        <v/>
      </c>
      <c r="AP26" s="82" t="str">
        <f>IF('Социально-коммуникативное разви'!W27="","",IF('Социально-коммуникативное разви'!W27&gt;1.5,"сформирован",IF('Социально-коммуникативное разви'!W27&lt;0.5,"не сформирован", "в стадии формирования")))</f>
        <v/>
      </c>
      <c r="AQ26" s="82" t="str">
        <f>IF('Художественно-эстетическое разв'!Y27="","",IF('Художественно-эстетическое разв'!Y27&gt;1.5,"сформирован",IF('Художественно-эстетическое разв'!Y27&lt;0.5,"не сформирован", "в стадии формирования")))</f>
        <v/>
      </c>
      <c r="AR26" s="82" t="str">
        <f>IF('Художественно-эстетическое разв'!Z27="","",IF('Художественно-эстетическое разв'!Z27&gt;1.5,"сформирован",IF('Художественно-эстетическое разв'!Z27&lt;0.5,"не сформирован", "в стадии формирования")))</f>
        <v/>
      </c>
      <c r="AS26" s="214" t="str">
        <f>IF('Социально-коммуникативное разви'!U27="","",IF('Социально-коммуникативное разви'!V27="","",IF('Социально-коммуникативное разви'!W27="","",IF('Художественно-эстетическое разв'!AC27="","",IF('Художественно-эстетическое разв'!AD27="","",('Социально-коммуникативное разви'!U27+'Социально-коммуникативное разви'!V27+'Социально-коммуникативное разви'!W27+'Художественно-эстетическое разв'!AC27+'Художественно-эстетическое разв'!AD27)/5)))))</f>
        <v/>
      </c>
      <c r="AT26" s="82" t="str">
        <f t="shared" si="2"/>
        <v/>
      </c>
      <c r="AU26" s="82" t="str">
        <f>IF('Речевое развитие'!D26="","",IF('Речевое развитие'!D26&gt;1.5,"сформирован",IF('Речевое развитие'!D26&lt;0.5,"не сформирован", "в стадии формирования")))</f>
        <v/>
      </c>
      <c r="AV26" s="82" t="str">
        <f>IF('Речевое развитие'!E26="","",IF('Речевое развитие'!E26&gt;1.5,"сформирован",IF('Речевое развитие'!E26&lt;0.5,"не сформирован", "в стадии формирования")))</f>
        <v/>
      </c>
      <c r="AW26" s="82" t="str">
        <f>IF('Речевое развитие'!F26="","",IF('Речевое развитие'!F26&gt;1.5,"сформирован",IF('Речевое развитие'!F26&lt;0.5,"не сформирован", "в стадии формирования")))</f>
        <v/>
      </c>
      <c r="AX26" s="82" t="str">
        <f>IF('Речевое развитие'!G26="","",IF('Речевое развитие'!G26&gt;1.5,"сформирован",IF('Речевое развитие'!G26&lt;0.5,"не сформирован", "в стадии формирования")))</f>
        <v/>
      </c>
      <c r="AY26" s="82" t="str">
        <f>IF('Речевое развитие'!H26="","",IF('Речевое развитие'!H26&gt;1.5,"сформирован",IF('Речевое развитие'!H26&lt;0.5,"не сформирован", "в стадии формирования")))</f>
        <v/>
      </c>
      <c r="AZ26" s="82" t="str">
        <f>IF('Речевое развитие'!I26="","",IF('Речевое развитие'!I26&gt;1.5,"сформирован",IF('Речевое развитие'!I26&lt;0.5,"не сформирован", "в стадии формирования")))</f>
        <v/>
      </c>
      <c r="BA26" s="82" t="str">
        <f>IF('Речевое развитие'!J26="","",IF('Речевое развитие'!J26&gt;1.5,"сформирован",IF('Речевое развитие'!J26&lt;0.5,"не сформирован", "в стадии формирования")))</f>
        <v/>
      </c>
      <c r="BB26" s="82" t="str">
        <f>IF('Речевое развитие'!K26="","",IF('Речевое развитие'!K26&gt;1.5,"сформирован",IF('Речевое развитие'!K26&lt;0.5,"не сформирован", "в стадии формирования")))</f>
        <v/>
      </c>
      <c r="BC26" s="82" t="str">
        <f>IF('Речевое развитие'!L26="","",IF('Речевое развитие'!L26&gt;1.5,"сформирован",IF('Речевое развитие'!L26&lt;0.5,"не сформирован", "в стадии формирования")))</f>
        <v/>
      </c>
      <c r="BD26" s="82" t="str">
        <f>IF('Речевое развитие'!M26="","",IF('Речевое развитие'!M26&gt;1.5,"сформирован",IF('Речевое развитие'!M26&lt;0.5,"не сформирован", "в стадии формирования")))</f>
        <v/>
      </c>
      <c r="BE26" s="82" t="str">
        <f>IF('Речевое развитие'!N26="","",IF('Речевое развитие'!N26&gt;1.5,"сформирован",IF('Речевое развитие'!N26&lt;0.5,"не сформирован", "в стадии формирования")))</f>
        <v/>
      </c>
      <c r="BF26" s="214" t="str">
        <f>IF('Речевое развитие'!D26="","",IF('Речевое развитие'!E26="","",IF('Речевое развитие'!F26="","",IF('Речевое развитие'!G26="","",IF('Речевое развитие'!H26="","",IF('Речевое развитие'!I26="","",IF('Речевое развитие'!J26="","",IF('Речевое развитие'!K26="","",IF('Речевое развитие'!L26="","",IF('Речевое развитие'!M26="","",IF('Речевое развитие'!N26="","",('Речевое развитие'!D26+'Речевое развитие'!E26+'Речевое развитие'!F26+'Речевое развитие'!G26+'Речевое развитие'!H26+'Речевое развитие'!I26+'Речевое развитие'!J26+'Речевое развитие'!K26+'Речевое развитие'!L26+'Речевое развитие'!M26+'Речевое развитие'!N26)/11)))))))))))</f>
        <v/>
      </c>
      <c r="BG26" s="82" t="str">
        <f t="shared" si="3"/>
        <v/>
      </c>
      <c r="BH26" s="82" t="str">
        <f>IF('Художественно-эстетическое разв'!Y27="","",IF('Художественно-эстетическое разв'!Y27&gt;1.5,"сформирован",IF('Художественно-эстетическое разв'!Y27&lt;0.5,"не сформирован", "в стадии формирования")))</f>
        <v/>
      </c>
      <c r="BI26" s="82" t="str">
        <f>IF('Физическое развитие'!D26="","",IF('Физическое развитие'!D26&gt;1.5,"сформирован",IF('Физическое развитие'!D26&lt;0.5,"не сформирован", "в стадии формирования")))</f>
        <v/>
      </c>
      <c r="BJ26" s="82" t="str">
        <f>IF('Физическое развитие'!E26="","",IF('Физическое развитие'!E26&gt;1.5,"сформирован",IF('Физическое развитие'!E26&lt;0.5,"не сформирован", "в стадии формирования")))</f>
        <v/>
      </c>
      <c r="BK26" s="82" t="str">
        <f>IF('Физическое развитие'!F26="","",IF('Физическое развитие'!F26&gt;1.5,"сформирован",IF('Физическое развитие'!F26&lt;0.5,"не сформирован", "в стадии формирования")))</f>
        <v/>
      </c>
      <c r="BL26" s="82" t="str">
        <f>IF('Физическое развитие'!G26="","",IF('Физическое развитие'!G26&gt;1.5,"сформирован",IF('Физическое развитие'!G26&lt;0.5,"не сформирован", "в стадии формирования")))</f>
        <v/>
      </c>
      <c r="BM26" s="82" t="str">
        <f>IF('Физическое развитие'!H26="","",IF('Физическое развитие'!H26&gt;1.5,"сформирован",IF('Физическое развитие'!H26&lt;0.5,"не сформирован", "в стадии формирования")))</f>
        <v/>
      </c>
      <c r="BN26" s="82" t="str">
        <f>IF('Физическое развитие'!I26="","",IF('Физическое развитие'!I26&gt;1.5,"сформирован",IF('Физическое развитие'!I26&lt;0.5,"не сформирован", "в стадии формирования")))</f>
        <v/>
      </c>
      <c r="BO26" s="82" t="str">
        <f>IF('Физическое развитие'!J26="","",IF('Физическое развитие'!J26&gt;1.5,"сформирован",IF('Физическое развитие'!J26&lt;0.5,"не сформирован", "в стадии формирования")))</f>
        <v/>
      </c>
      <c r="BP26" s="82" t="str">
        <f>IF('Физическое развитие'!K26="","",IF('Физическое развитие'!K26&gt;1.5,"сформирован",IF('Физическое развитие'!K26&lt;0.5,"не сформирован", "в стадии формирования")))</f>
        <v/>
      </c>
      <c r="BQ26" s="82" t="str">
        <f>IF('Физическое развитие'!L26="","",IF('Физическое развитие'!L26&gt;1.5,"сформирован",IF('Физическое развитие'!L26&lt;0.5,"не сформирован", "в стадии формирования")))</f>
        <v/>
      </c>
      <c r="BR26" s="82" t="str">
        <f>IF('Физическое развитие'!M26="","",IF('Физическое развитие'!M26&gt;1.5,"сформирован",IF('Физическое развитие'!M26&lt;0.5,"не сформирован", "в стадии формирования")))</f>
        <v/>
      </c>
      <c r="BS26" s="82" t="str">
        <f>IF('Физическое развитие'!N26="","",IF('Физическое развитие'!N26&gt;1.5,"сформирован",IF('Физическое развитие'!N26&lt;0.5,"не сформирован", "в стадии формирования")))</f>
        <v/>
      </c>
      <c r="BT26" s="82" t="str">
        <f>IF('Физическое развитие'!O26="","",IF('Физическое развитие'!O26&gt;1.5,"сформирован",IF('Физическое развитие'!O26&lt;0.5,"не сформирован", "в стадии формирования")))</f>
        <v/>
      </c>
      <c r="BU26" s="82" t="str">
        <f>IF('Физическое развитие'!P26="","",IF('Физическое развитие'!P26&gt;1.5,"сформирован",IF('Физическое развитие'!P26&lt;0.5,"не сформирован", "в стадии формирования")))</f>
        <v/>
      </c>
      <c r="BV26" s="214" t="str">
        <f>IF('Художественно-эстетическое разв'!Y27="","",IF('Физическое развитие'!D26="","",IF('Физическое развитие'!E26="","",IF('Физическое развитие'!F26="","",IF('Физическое развитие'!H26="","",IF('Физическое развитие'!I26="","",IF('Физическое развитие'!J26="","",IF('Физическое развитие'!L26="","",IF('Физическое развитие'!M26="","",IF('Физическое развитие'!G26="","",IF('Физическое развитие'!N26="","",IF('Физическое развитие'!O26="","",IF('Физическое развитие'!P26="","",IF('Физическое развитие'!Q26="","",('Художественно-эстетическое разв'!Y27+'Физическое развитие'!D26+'Физическое развитие'!E26+'Физическое развитие'!F26+'Физическое развитие'!H26+'Физическое развитие'!I26+'Физическое развитие'!J26+'Физическое развитие'!L26+'Физическое развитие'!M26+'Физическое развитие'!G26+'Физическое развитие'!N26+'Физическое развитие'!O26+'Физическое развитие'!P26+'Физическое развитие'!Q26)/14))))))))))))))</f>
        <v/>
      </c>
      <c r="BW26" s="82" t="str">
        <f t="shared" si="4"/>
        <v/>
      </c>
      <c r="BX26" s="82"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BY26" s="82" t="str">
        <f>IF('Социально-коммуникативное разви'!N27="","",IF('Социально-коммуникативное разви'!N27&gt;1.5,"сформирован",IF('Социально-коммуникативное разви'!N27&lt;0.5,"не сформирован", "в стадии формирования")))</f>
        <v/>
      </c>
      <c r="BZ26" s="82" t="str">
        <f>IF('Социально-коммуникативное разви'!O27="","",IF('Социально-коммуникативное разви'!O27&gt;1.5,"сформирован",IF('Социально-коммуникативное разви'!O27&lt;0.5,"не сформирован", "в стадии формирования")))</f>
        <v/>
      </c>
      <c r="CA26" s="82" t="str">
        <f>IF('Социально-коммуникативное разви'!P27="","",IF('Социально-коммуникативное разви'!P27&gt;1.5,"сформирован",IF('Социально-коммуникативное разви'!P27&lt;0.5,"не сформирован", "в стадии формирования")))</f>
        <v/>
      </c>
      <c r="CB26" s="82"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CC26" s="82" t="str">
        <f>IF('Социально-коммуникативное разви'!R27="","",IF('Социально-коммуникативное разви'!R27&gt;1.5,"сформирован",IF('Социально-коммуникативное разви'!R27&lt;0.5,"не сформирован", "в стадии формирования")))</f>
        <v/>
      </c>
      <c r="CD26" s="82"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CE26" s="82"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CF26" s="82"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CG26" s="82" t="str">
        <f>IF('Социально-коммуникативное разви'!V27="","",IF('Социально-коммуникативное разви'!V27&gt;1.5,"сформирован",IF('Социально-коммуникативное разви'!V27&lt;0.5,"не сформирован", "в стадии формирования")))</f>
        <v/>
      </c>
      <c r="CH26" s="82" t="str">
        <f>IF('Социально-коммуникативное разви'!W27="","",IF('Социально-коммуникативное разви'!W27&gt;1.5,"сформирован",IF('Социально-коммуникативное разви'!W27&lt;0.5,"не сформирован", "в стадии формирования")))</f>
        <v/>
      </c>
      <c r="CI26" s="82" t="str">
        <f>IF('Социально-коммуникативное разви'!X27="","",IF('Социально-коммуникативное разви'!X27&gt;1.5,"сформирован",IF('Социально-коммуникативное разви'!X27&lt;0.5,"не сформирован", "в стадии формирования")))</f>
        <v/>
      </c>
      <c r="CJ26" s="82" t="str">
        <f>IF('Социально-коммуникативное разви'!Y27="","",IF('Социально-коммуникативное разви'!Y27&gt;1.5,"сформирован",IF('Социально-коммуникативное разви'!Y27&lt;0.5,"не сформирован", "в стадии формирования")))</f>
        <v/>
      </c>
      <c r="CK26" s="82" t="str">
        <f>IF('Социально-коммуникативное разви'!Z27="","",IF('Социально-коммуникативное разви'!Z27&gt;1.5,"сформирован",IF('Социально-коммуникативное разви'!Z27&lt;0.5,"не сформирован", "в стадии формирования")))</f>
        <v/>
      </c>
      <c r="CL26" s="82" t="str">
        <f>IF('Физическое развитие'!K26="","",IF('Физическое развитие'!K26&gt;1.5,"сформирован",IF('Физическое развитие'!K26&lt;0.5,"не сформирован", "в стадии формирования")))</f>
        <v/>
      </c>
      <c r="CM26" s="214" t="str">
        <f>IF('Социально-коммуникативное разви'!M27="","",IF('Социально-коммуникативное разви'!N27="","",IF('Социально-коммуникативное разви'!AI27="","",IF('Социально-коммуникативное разви'!AN27="","",IF('Социально-коммуникативное разви'!AO27="","",IF('Социально-коммуникативное разви'!AP27="","",IF('Социально-коммуникативное разви'!AQ27="","",IF('Социально-коммуникативное разви'!AR27="","",IF('Социально-коммуникативное разви'!AS27="","",IF('Социально-коммуникативное разви'!AT27="","",IF('Социально-коммуникативное разви'!AV27="","",IF('Социально-коммуникативное разви'!AW27="","",IF('Социально-коммуникативное разви'!AX27="","",IF('Социально-коммуникативное разви'!AY27="","",IF('Физическое развитие'!K26="","",('Социально-коммуникативное разви'!M27+'Социально-коммуникативное разви'!N27+'Социально-коммуникативное разви'!AI27+'Социально-коммуникативное разви'!AN27+'Социально-коммуникативное разви'!AO27+'Социально-коммуникативное разви'!AP27+'Социально-коммуникативное разви'!AQ27+'Социально-коммуникативное разви'!AR27+'Социально-коммуникативное разви'!AS27+'Социально-коммуникативное разви'!AT27+'Социально-коммуникативное разви'!AV27+'Социально-коммуникативное разви'!AW27+'Социально-коммуникативное разви'!AX27+'Социально-коммуникативное разви'!AY27+'Физическое развитие'!K26)/15)))))))))))))))</f>
        <v/>
      </c>
      <c r="CN26" s="82" t="str">
        <f t="shared" si="5"/>
        <v/>
      </c>
      <c r="CO26" s="82" t="str">
        <f>IF('Социально-коммуникативное разви'!D27="","",IF('Социально-коммуникативное разви'!D27&gt;1.5,"сформирован",IF('Социально-коммуникативное разви'!D27&lt;0.5,"не сформирован", "в стадии формирования")))</f>
        <v/>
      </c>
      <c r="CP26" s="82"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CQ26" s="82"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CR26" s="82"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CS26" s="82" t="str">
        <f>IF('Социально-коммуникативное разви'!R27="","",IF('Социально-коммуникативное разви'!R27&gt;1.5,"сформирован",IF('Социально-коммуникативное разви'!R27&lt;0.5,"не сформирован", "в стадии формирования")))</f>
        <v/>
      </c>
      <c r="CT26" s="82"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CU26" s="82"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CV26" s="82" t="str">
        <f>IF('Социально-коммуникативное разви'!Y27="","",IF('Социально-коммуникативное разви'!Y27&gt;1.5,"сформирован",IF('Социально-коммуникативное разви'!Y27&lt;0.5,"не сформирован", "в стадии формирования")))</f>
        <v/>
      </c>
      <c r="CW26" s="82" t="str">
        <f>IF('Социально-коммуникативное разви'!Z27="","",IF('Социально-коммуникативное разви'!Z27&gt;1.5,"сформирован",IF('Социально-коммуникативное разви'!Z27&lt;0.5,"не сформирован", "в стадии формирования")))</f>
        <v/>
      </c>
      <c r="CX26" s="82" t="str">
        <f>IF('Социально-коммуникативное разви'!AU27="","",IF('Социально-коммуникативное разви'!AU27&gt;1.5,"сформирован",IF('Социально-коммуникативное разви'!AU27&lt;0.5,"не сформирован", "в стадии формирования")))</f>
        <v/>
      </c>
      <c r="CY26" s="82" t="str">
        <f>IF('Социально-коммуникативное разви'!AZ27="","",IF('Социально-коммуникативное разви'!AZ27&gt;1.5,"сформирован",IF('Социально-коммуникативное разви'!AZ27&lt;0.5,"не сформирован", "в стадии формирования")))</f>
        <v/>
      </c>
      <c r="CZ26" s="82" t="str">
        <f>IF('Социально-коммуникативное разви'!BA27="","",IF('Социально-коммуникативное разви'!BA27&gt;1.5,"сформирован",IF('Социально-коммуникативное разви'!BA27&lt;0.5,"не сформирован", "в стадии формирования")))</f>
        <v/>
      </c>
      <c r="DA26" s="82" t="str">
        <f>IF('Социально-коммуникативное разви'!BB27="","",IF('Социально-коммуникативное разви'!BB27&gt;1.5,"сформирован",IF('Социально-коммуникативное разви'!BB27&lt;0.5,"не сформирован", "в стадии формирования")))</f>
        <v/>
      </c>
      <c r="DB26" s="82" t="str">
        <f>IF('Познавательное развитие'!G27="","",IF('Познавательное развитие'!G27&gt;1.5,"сформирован",IF('Познавательное развитие'!G27&lt;0.5,"не сформирован", "в стадии формирования")))</f>
        <v/>
      </c>
      <c r="DC26" s="82" t="str">
        <f>IF('Познавательное развитие'!H27="","",IF('Познавательное развитие'!H27&gt;1.5,"сформирован",IF('Познавательное развитие'!H27&lt;0.5,"не сформирован", "в стадии формирования")))</f>
        <v/>
      </c>
      <c r="DD26" s="82" t="e">
        <f>IF('Познавательное развитие'!#REF!="","",IF('Познавательное развитие'!#REF!&gt;1.5,"сформирован",IF('Познавательное развитие'!#REF!&lt;0.5,"не сформирован", "в стадии формирования")))</f>
        <v>#REF!</v>
      </c>
      <c r="DE26" s="82" t="str">
        <f>IF('Познавательное развитие'!U27="","",IF('Познавательное развитие'!U27&gt;1.5,"сформирован",IF('Познавательное развитие'!U27&lt;0.5,"не сформирован", "в стадии формирования")))</f>
        <v/>
      </c>
      <c r="DF26" s="82" t="str">
        <f>IF('Познавательное развитие'!W27="","",IF('Познавательное развитие'!W27&gt;1.5,"сформирован",IF('Познавательное развитие'!W27&lt;0.5,"не сформирован", "в стадии формирования")))</f>
        <v/>
      </c>
      <c r="DG26" s="82" t="str">
        <f>IF('Познавательное развитие'!X27="","",IF('Познавательное развитие'!X27&gt;1.5,"сформирован",IF('Познавательное развитие'!X27&lt;0.5,"не сформирован", "в стадии формирования")))</f>
        <v/>
      </c>
      <c r="DH26" s="82" t="str">
        <f>IF('Познавательное развитие'!AB27="","",IF('Познавательное развитие'!AB27&gt;1.5,"сформирован",IF('Познавательное развитие'!AB27&lt;0.5,"не сформирован", "в стадии формирования")))</f>
        <v/>
      </c>
      <c r="DI26" s="82" t="str">
        <f>IF('Познавательное развитие'!AC27="","",IF('Познавательное развитие'!AC27&gt;1.5,"сформирован",IF('Познавательное развитие'!AC27&lt;0.5,"не сформирован", "в стадии формирования")))</f>
        <v/>
      </c>
      <c r="DJ26" s="82" t="str">
        <f>IF('Познавательное развитие'!AD27="","",IF('Познавательное развитие'!AD27&gt;1.5,"сформирован",IF('Познавательное развитие'!AD27&lt;0.5,"не сформирован", "в стадии формирования")))</f>
        <v/>
      </c>
      <c r="DK26" s="82" t="str">
        <f>IF('Познавательное развитие'!AE27="","",IF('Познавательное развитие'!AE27&gt;1.5,"сформирован",IF('Познавательное развитие'!AE27&lt;0.5,"не сформирован", "в стадии формирования")))</f>
        <v/>
      </c>
      <c r="DL26" s="82" t="str">
        <f>IF('Познавательное развитие'!AF27="","",IF('Познавательное развитие'!AF27&gt;1.5,"сформирован",IF('Познавательное развитие'!AF27&lt;0.5,"не сформирован", "в стадии формирования")))</f>
        <v/>
      </c>
      <c r="DM26" s="82" t="str">
        <f>IF('Познавательное развитие'!AG27="","",IF('Познавательное развитие'!AG27&gt;1.5,"сформирован",IF('Познавательное развитие'!AG27&lt;0.5,"не сформирован", "в стадии формирования")))</f>
        <v/>
      </c>
      <c r="DN26" s="82" t="str">
        <f>IF('Познавательное развитие'!AI27="","",IF('Познавательное развитие'!AI27&gt;1.5,"сформирован",IF('Познавательное развитие'!AI27&lt;0.5,"не сформирован", "в стадии формирования")))</f>
        <v/>
      </c>
      <c r="DO26" s="82" t="str">
        <f>IF('Познавательное развитие'!AJ27="","",IF('Познавательное развитие'!AJ27&gt;1.5,"сформирован",IF('Познавательное развитие'!AJ27&lt;0.5,"не сформирован", "в стадии формирования")))</f>
        <v/>
      </c>
      <c r="DP26" s="82" t="str">
        <f>IF('Познавательное развитие'!AK27="","",IF('Познавательное развитие'!AK27&gt;1.5,"сформирован",IF('Познавательное развитие'!AK27&lt;0.5,"не сформирован", "в стадии формирования")))</f>
        <v/>
      </c>
      <c r="DQ26" s="82" t="str">
        <f>IF('Познавательное развитие'!AL27="","",IF('Познавательное развитие'!AL27&gt;1.5,"сформирован",IF('Познавательное развитие'!AL27&lt;0.5,"не сформирован", "в стадии формирования")))</f>
        <v/>
      </c>
      <c r="DR26" s="82" t="str">
        <f>IF('Речевое развитие'!Q26="","",IF('Речевое развитие'!Q26&gt;1.5,"сформирован",IF('Речевое развитие'!Q26&lt;0.5,"не сформирован", "в стадии формирования")))</f>
        <v/>
      </c>
      <c r="DS26" s="82" t="str">
        <f>IF('Речевое развитие'!R26="","",IF('Речевое развитие'!R26&gt;1.5,"сформирован",IF('Речевое развитие'!R26&lt;0.5,"не сформирован", "в стадии формирования")))</f>
        <v/>
      </c>
      <c r="DT26" s="82" t="str">
        <f>IF('Речевое развитие'!S26="","",IF('Речевое развитие'!S26&gt;1.5,"сформирован",IF('Речевое развитие'!S26&lt;0.5,"не сформирован", "в стадии формирования")))</f>
        <v/>
      </c>
      <c r="DU26" s="82" t="str">
        <f>IF('Речевое развитие'!T26="","",IF('Речевое развитие'!T26&gt;1.5,"сформирован",IF('Речевое развитие'!T26&lt;0.5,"не сформирован", "в стадии формирования")))</f>
        <v/>
      </c>
      <c r="DV26" s="82" t="str">
        <f>IF('Речевое развитие'!U26="","",IF('Речевое развитие'!U26&gt;1.5,"сформирован",IF('Речевое развитие'!U26&lt;0.5,"не сформирован", "в стадии формирования")))</f>
        <v/>
      </c>
      <c r="DW26" s="82" t="str">
        <f>IF('Художественно-эстетическое разв'!S27="","",IF('Художественно-эстетическое разв'!S27&gt;1.5,"сформирован",IF('Художественно-эстетическое разв'!S27&lt;0.5,"не сформирован", "в стадии формирования")))</f>
        <v/>
      </c>
      <c r="DX26" s="82" t="str">
        <f>IF('Художественно-эстетическое разв'!T27="","",IF('Художественно-эстетическое разв'!T27&gt;1.5,"сформирован",IF('Художественно-эстетическое разв'!T27&lt;0.5,"не сформирован", "в стадии формирования")))</f>
        <v/>
      </c>
      <c r="DY26" s="82" t="str">
        <f>IF('Физическое развитие'!T26="","",IF('Физическое развитие'!T26&gt;1.5,"сформирован",IF('Физическое развитие'!T26&lt;0.5,"не сформирован", "в стадии формирования")))</f>
        <v/>
      </c>
      <c r="DZ26" s="82" t="str">
        <f>IF('Физическое развитие'!U26="","",IF('Физическое развитие'!U26&gt;1.5,"сформирован",IF('Физическое развитие'!U26&lt;0.5,"не сформирован", "в стадии формирования")))</f>
        <v/>
      </c>
      <c r="EA26" s="82" t="str">
        <f>IF('Физическое развитие'!V26="","",IF('Физическое развитие'!V26&gt;1.5,"сформирован",IF('Физическое развитие'!V26&lt;0.5,"не сформирован", "в стадии формирования")))</f>
        <v/>
      </c>
      <c r="EB26" s="214" t="str">
        <f>IF('Социально-коммуникативное разви'!D27="","",IF('Социально-коммуникативное разви'!E27="","",IF('Социально-коммуникативное разви'!F27="","",IF('Социально-коммуникативное разви'!Q27="","",IF('Социально-коммуникативное разви'!R27="","",IF('Социально-коммуникативное разви'!S27="","",IF('Социально-коммуникативное разви'!T27="","",IF('Социально-коммуникативное разви'!Y27="","",IF('Социально-коммуникативное разви'!Z27="","",IF('Социально-коммуникативное разви'!AU27="","",IF('Социально-коммуникативное разви'!AZ27="","",IF('Социально-коммуникативное разви'!BA27="","",IF('Социально-коммуникативное разви'!BB27="","",IF('Познавательное развитие'!G27="","",IF('Познавательное развитие'!H27="","",IF('Познавательное развитие'!#REF!="","",IF('Познавательное развитие'!U27="","",IF('Познавательное развитие'!W27="","",IF('Познавательное развитие'!X27="","",IF('Познавательное развитие'!AB27="","",IF('Познавательное развитие'!AC27="","",IF('Познавательное развитие'!AD27="","",IF('Познавательное развитие'!AE27="","",IF('Познавательное развитие'!AF27="","",IF('Познавательное развитие'!AG27="","",IF('Познавательное развитие'!AI27="","",IF('Познавательное развитие'!AJ27="","",IF('Познавательное развитие'!AK27="","",IF('Познавательное развитие'!AL27="","",IF('Речевое развитие'!Q26="","",IF('Речевое развитие'!R26="","",IF('Речевое развитие'!S26="","",IF('Речевое развитие'!T26="","",IF('Речевое развитие'!U26="","",IF('Художественно-эстетическое разв'!S27="","",IF('Художественно-эстетическое разв'!T27="","",IF('Физическое развитие'!T26="","",IF('Физическое развитие'!U26="","",IF('Физическое развитие'!V26="","",('Социально-коммуникативное разви'!D27+'Социально-коммуникативное разви'!E27+'Социально-коммуникативное разви'!F27+'Социально-коммуникативное разви'!Q27+'Социально-коммуникативное разви'!R27+'Социально-коммуникативное разви'!S27+'Социально-коммуникативное разви'!T27+'Социально-коммуникативное разви'!Y27+'Социально-коммуникативное разви'!Z27+'Социально-коммуникативное разви'!AU27+'Социально-коммуникативное разви'!AZ27+'Социально-коммуникативное разви'!BA27+'Социально-коммуникативное разви'!BB27+'Познавательное развитие'!G27+'Познавательное развитие'!H27+'Познавательное развитие'!#REF!+'Познавательное развитие'!U27+'Познавательное развитие'!W27+'Познавательное развитие'!X27+'Познавательное развитие'!AB27+'Познавательное развитие'!AC27+'Познавательное развитие'!AD27+'Познавательное развитие'!AE27+'Познавательное развитие'!AF27+'Познавательное развитие'!AG27+'Познавательное развитие'!AI27+'Познавательное развитие'!AJ27+'Познавательное развитие'!AK27+'Познавательное развитие'!AL27+'Речевое развитие'!Q26+'Речевое развитие'!R26+'Речевое развитие'!S26+'Речевое развитие'!T26+'Речевое развитие'!U26+'Художественно-эстетическое разв'!S27+'Художественно-эстетическое разв'!T27+'Физическое развитие'!T26+'Физическое развитие'!U26+'Физическое развитие'!V26)/39)))))))))))))))))))))))))))))))))))))))</f>
        <v/>
      </c>
      <c r="EC26" s="82" t="str">
        <f t="shared" si="6"/>
        <v/>
      </c>
    </row>
    <row r="27" spans="1:133">
      <c r="A27" s="89">
        <f>список!A25</f>
        <v>24</v>
      </c>
      <c r="B27" s="82" t="str">
        <f>IF(список!B25="","",список!B25)</f>
        <v/>
      </c>
      <c r="C27" s="82">
        <f>IF(список!C25="","",список!C25)</f>
        <v>0</v>
      </c>
      <c r="D27" s="82" t="str">
        <f>IF('Социально-коммуникативное разви'!AA28="","",IF('Социально-коммуникативное разви'!AA28&gt;1.5,"сформирован",IF('Социально-коммуникативное разви'!AA28&lt;0.5,"не сформирован", "в стадии формирования")))</f>
        <v/>
      </c>
      <c r="E27" s="82" t="str">
        <f>IF('Социально-коммуникативное разви'!AB28="","",IF('Социально-коммуникативное разви'!AB28&gt;1.5,"сформирован",IF('Социально-коммуникативное разви'!AB28&lt;0.5,"не сформирован", "в стадии формирования")))</f>
        <v/>
      </c>
      <c r="F27" s="82" t="str">
        <f>IF('Социально-коммуникативное разви'!AC28="","",IF('Социально-коммуникативное разви'!AC28&gt;1.5,"сформирован",IF('Социально-коммуникативное разви'!AC28&lt;0.5,"не сформирован", "в стадии формирования")))</f>
        <v/>
      </c>
      <c r="G27" s="82" t="str">
        <f>IF('Социально-коммуникативное разви'!AD28="","",IF('Социально-коммуникативное разви'!AD28&gt;1.5,"сформирован",IF('Социально-коммуникативное разви'!AD28&lt;0.5,"не сформирован", "в стадии формирования")))</f>
        <v/>
      </c>
      <c r="H27" s="82" t="str">
        <f>IF('Социально-коммуникативное разви'!AE28="","",IF('Социально-коммуникативное разви'!AE28&gt;1.5,"сформирован",IF('Социально-коммуникативное разви'!AE28&lt;0.5,"не сформирован", "в стадии формирования")))</f>
        <v/>
      </c>
      <c r="I27" s="82" t="str">
        <f>IF('Социально-коммуникативное разви'!AF28="","",IF('Социально-коммуникативное разви'!AF28&gt;1.5,"сформирован",IF('Социально-коммуникативное разви'!AF28&lt;0.5,"не сформирован", "в стадии формирования")))</f>
        <v/>
      </c>
      <c r="J27" s="82" t="str">
        <f>IF('Познавательное развитие'!D28="","",IF('Познавательное развитие'!D28&gt;1.5,"сформирован",IF('Познавательное развитие'!D28&lt;0.5,"не сформирован", "в стадии формирования")))</f>
        <v/>
      </c>
      <c r="K27" s="82" t="str">
        <f>IF('Познавательное развитие'!E28="","",IF('Познавательное развитие'!E28&gt;1.5,"сформирован",IF('Познавательное развитие'!E28&lt;0.5,"не сформирован", "в стадии формирования")))</f>
        <v/>
      </c>
      <c r="L27" s="82" t="str">
        <f>IF('Познавательное развитие'!F28="","",IF('Познавательное развитие'!F28&gt;1.5,"сформирован",IF('Познавательное развитие'!F28&lt;0.5,"не сформирован", "в стадии формирования")))</f>
        <v/>
      </c>
      <c r="M27" s="82" t="str">
        <f>IF('Познавательное развитие'!G28="","",IF('Познавательное развитие'!G28&gt;1.5,"сформирован",IF('Познавательное развитие'!G28&lt;0.5,"не сформирован", "в стадии формирования")))</f>
        <v/>
      </c>
      <c r="N27" s="82" t="str">
        <f>IF('Познавательное развитие'!H28="","",IF('Познавательное развитие'!H28&gt;1.5,"сформирован",IF('Познавательное развитие'!H28&lt;0.5,"не сформирован", "в стадии формирования")))</f>
        <v/>
      </c>
      <c r="O27" s="82" t="str">
        <f>IF('Познавательное развитие'!I28="","",IF('Познавательное развитие'!I28&gt;1.5,"сформирован",IF('Познавательное развитие'!I28&lt;0.5,"не сформирован", "в стадии формирования")))</f>
        <v/>
      </c>
      <c r="P27" s="82" t="str">
        <f>IF('Познавательное развитие'!J28="","",IF('Познавательное развитие'!J28&gt;1.5,"сформирован",IF('Познавательное развитие'!J28&lt;0.5,"не сформирован", "в стадии формирования")))</f>
        <v/>
      </c>
      <c r="Q27" s="82" t="str">
        <f>IF('Познавательное развитие'!K28="","",IF('Познавательное развитие'!K28&gt;1.5,"сформирован",IF('Познавательное развитие'!K28&lt;0.5,"не сформирован", "в стадии формирования")))</f>
        <v/>
      </c>
      <c r="R27" s="82"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S27" s="82" t="str">
        <f>IF('Художественно-эстетическое разв'!E28="","",IF('Художественно-эстетическое разв'!E28&gt;1.5,"сформирован",IF('Художественно-эстетическое разв'!E28&lt;0.5,"не сформирован", "в стадии формирования")))</f>
        <v/>
      </c>
      <c r="T27" s="82" t="str">
        <f>IF('Художественно-эстетическое разв'!F28="","",IF('Художественно-эстетическое разв'!F28&gt;1.5,"сформирован",IF('Художественно-эстетическое разв'!F28&lt;0.5,"не сформирован", "в стадии формирования")))</f>
        <v/>
      </c>
      <c r="U27" s="82" t="str">
        <f>IF('Художественно-эстетическое разв'!G28="","",IF('Художественно-эстетическое разв'!G28&gt;1.5,"сформирован",IF('Художественно-эстетическое разв'!G28&lt;0.5,"не сформирован", "в стадии формирования")))</f>
        <v/>
      </c>
      <c r="V27" s="82" t="str">
        <f>IF('Художественно-эстетическое разв'!H28="","",IF('Художественно-эстетическое разв'!H28&gt;1.5,"сформирован",IF('Художественно-эстетическое разв'!H28&lt;0.5,"не сформирован", "в стадии формирования")))</f>
        <v/>
      </c>
      <c r="W27" s="82" t="str">
        <f>IF('Художественно-эстетическое разв'!I28="","",IF('Художественно-эстетическое разв'!I28&gt;1.5,"сформирован",IF('Художественно-эстетическое разв'!I28&lt;0.5,"не сформирован", "в стадии формирования")))</f>
        <v/>
      </c>
      <c r="X27" s="82" t="str">
        <f>IF('Художественно-эстетическое разв'!J28="","",IF('Художественно-эстетическое разв'!J28&gt;1.5,"сформирован",IF('Художественно-эстетическое разв'!J28&lt;0.5,"не сформирован", "в стадии формирования")))</f>
        <v/>
      </c>
      <c r="Y27" s="82" t="str">
        <f>IF('Физическое развитие'!W27="","",IF('Физическое развитие'!W27&gt;1.5,"сформирован",IF('Физическое развитие'!W27&lt;0.5,"не сформирован", "в стадии формирования")))</f>
        <v/>
      </c>
      <c r="Z27" s="214" t="str">
        <f>IF('Социально-коммуникативное разви'!AA28="","",IF('Социально-коммуникативное разви'!AF28="","",IF('Социально-коммуникативное разви'!AG28="","",IF('Социально-коммуникативное разви'!AH28="","",IF('Социально-коммуникативное разви'!AJ28="","",IF('Социально-коммуникативное разви'!AK28="","",IF('Познавательное развитие'!D28="","",IF('Познавательное развитие'!I28="","",IF('Познавательное развитие'!M28="","",IF('Познавательное развитие'!N28="","",IF('Познавательное развитие'!O28="","",IF('Познавательное развитие'!P28="","",IF('Познавательное развитие'!Q28="","",IF('Познавательное развитие'!Y28="","",IF('Художественно-эстетическое разв'!D28="","",IF('Художественно-эстетическое разв'!G28="","",IF('Художественно-эстетическое разв'!H28="","",IF('Художественно-эстетическое разв'!I28="","",IF('Физическое развитие'!W27="","",IF('Художественно-эстетическое разв'!L28="","",IF('Художественно-эстетическое разв'!M28="","",IF('Художественно-эстетическое разв'!U28="","",('Социально-коммуникативное разви'!AA28+'Социально-коммуникативное разви'!AF28+'Социально-коммуникативное разви'!AG28+'Социально-коммуникативное разви'!AH28+'Социально-коммуникативное разви'!AJ28+'Социально-коммуникативное разви'!AK28+'Познавательное развитие'!D28+'Познавательное развитие'!I28+'Познавательное развитие'!M28+'Познавательное развитие'!N28+'Познавательное развитие'!O28+'Познавательное развитие'!P28+'Познавательное развитие'!Q28+'Познавательное развитие'!Y28+'Художественно-эстетическое разв'!D28+'Художественно-эстетическое разв'!G28+'Художественно-эстетическое разв'!H28+'Художественно-эстетическое разв'!I28+'Художественно-эстетическое разв'!L28+'Художественно-эстетическое разв'!M28+'Художественно-эстетическое разв'!U28+'Физическое развитие'!W27)/22))))))))))))))))))))))</f>
        <v/>
      </c>
      <c r="AA27" s="82" t="str">
        <f t="shared" si="0"/>
        <v/>
      </c>
      <c r="AB27" s="82"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AC27" s="82"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AD27" s="82"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AE27" s="82"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AF27" s="82"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AG27" s="82"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AH27" s="82"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AI27" s="82" t="str">
        <f>IF('Познавательное развитие'!V28="","",IF('Познавательное развитие'!V28&gt;1.5,"сформирован",IF('Познавательное развитие'!V28&lt;0.5,"не сформирован", "в стадии формирования")))</f>
        <v/>
      </c>
      <c r="AJ27" s="82" t="str">
        <f>IF('Художественно-эстетическое разв'!Z28="","",IF('Художественно-эстетическое разв'!Z28&gt;1.5,"сформирован",IF('Художественно-эстетическое разв'!Z28&lt;0.5,"не сформирован", "в стадии формирования")))</f>
        <v/>
      </c>
      <c r="AK27" s="82" t="str">
        <f>IF('Художественно-эстетическое разв'!AA28="","",IF('Художественно-эстетическое разв'!AA28&gt;1.5,"сформирован",IF('Художественно-эстетическое разв'!AA28&lt;0.5,"не сформирован", "в стадии формирования")))</f>
        <v/>
      </c>
      <c r="AL27" s="214" t="str">
        <f>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разви'!X28="","",IF('Познавательное развитие'!V28="","",IF('Художественно-эстетическое разв'!Z28="","",IF('Художественно-эстетическое разв'!AE28="","",('Социально-коммуникативное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разви'!X28+'Познавательное развитие'!V28+'Художественно-эстетическое разв'!Z28+'Художественно-эстетическое разв'!AE28)/10))))))))))</f>
        <v/>
      </c>
      <c r="AM27" s="82" t="str">
        <f t="shared" si="1"/>
        <v/>
      </c>
      <c r="AN27" s="82"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AO27" s="82" t="str">
        <f>IF('Социально-коммуникативное разви'!V28="","",IF('Социально-коммуникативное разви'!V28&gt;1.5,"сформирован",IF('Социально-коммуникативное разви'!V28&lt;0.5,"не сформирован", "в стадии формирования")))</f>
        <v/>
      </c>
      <c r="AP27" s="82" t="str">
        <f>IF('Социально-коммуникативное разви'!W28="","",IF('Социально-коммуникативное разви'!W28&gt;1.5,"сформирован",IF('Социально-коммуникативное разви'!W28&lt;0.5,"не сформирован", "в стадии формирования")))</f>
        <v/>
      </c>
      <c r="AQ27" s="82" t="str">
        <f>IF('Художественно-эстетическое разв'!Y28="","",IF('Художественно-эстетическое разв'!Y28&gt;1.5,"сформирован",IF('Художественно-эстетическое разв'!Y28&lt;0.5,"не сформирован", "в стадии формирования")))</f>
        <v/>
      </c>
      <c r="AR27" s="82" t="str">
        <f>IF('Художественно-эстетическое разв'!Z28="","",IF('Художественно-эстетическое разв'!Z28&gt;1.5,"сформирован",IF('Художественно-эстетическое разв'!Z28&lt;0.5,"не сформирован", "в стадии формирования")))</f>
        <v/>
      </c>
      <c r="AS27" s="214" t="str">
        <f>IF('Социально-коммуникативное разви'!U28="","",IF('Социально-коммуникативное разви'!V28="","",IF('Социально-коммуникативное разви'!W28="","",IF('Художественно-эстетическое разв'!AC28="","",IF('Художественно-эстетическое разв'!AD28="","",('Социально-коммуникативное разви'!U28+'Социально-коммуникативное разви'!V28+'Социально-коммуникативное разви'!W28+'Художественно-эстетическое разв'!AC28+'Художественно-эстетическое разв'!AD28)/5)))))</f>
        <v/>
      </c>
      <c r="AT27" s="82" t="str">
        <f t="shared" si="2"/>
        <v/>
      </c>
      <c r="AU27" s="82" t="str">
        <f>IF('Речевое развитие'!D27="","",IF('Речевое развитие'!D27&gt;1.5,"сформирован",IF('Речевое развитие'!D27&lt;0.5,"не сформирован", "в стадии формирования")))</f>
        <v/>
      </c>
      <c r="AV27" s="82" t="str">
        <f>IF('Речевое развитие'!E27="","",IF('Речевое развитие'!E27&gt;1.5,"сформирован",IF('Речевое развитие'!E27&lt;0.5,"не сформирован", "в стадии формирования")))</f>
        <v/>
      </c>
      <c r="AW27" s="82" t="str">
        <f>IF('Речевое развитие'!F27="","",IF('Речевое развитие'!F27&gt;1.5,"сформирован",IF('Речевое развитие'!F27&lt;0.5,"не сформирован", "в стадии формирования")))</f>
        <v/>
      </c>
      <c r="AX27" s="82" t="str">
        <f>IF('Речевое развитие'!G27="","",IF('Речевое развитие'!G27&gt;1.5,"сформирован",IF('Речевое развитие'!G27&lt;0.5,"не сформирован", "в стадии формирования")))</f>
        <v/>
      </c>
      <c r="AY27" s="82" t="str">
        <f>IF('Речевое развитие'!H27="","",IF('Речевое развитие'!H27&gt;1.5,"сформирован",IF('Речевое развитие'!H27&lt;0.5,"не сформирован", "в стадии формирования")))</f>
        <v/>
      </c>
      <c r="AZ27" s="82" t="str">
        <f>IF('Речевое развитие'!I27="","",IF('Речевое развитие'!I27&gt;1.5,"сформирован",IF('Речевое развитие'!I27&lt;0.5,"не сформирован", "в стадии формирования")))</f>
        <v/>
      </c>
      <c r="BA27" s="82" t="str">
        <f>IF('Речевое развитие'!J27="","",IF('Речевое развитие'!J27&gt;1.5,"сформирован",IF('Речевое развитие'!J27&lt;0.5,"не сформирован", "в стадии формирования")))</f>
        <v/>
      </c>
      <c r="BB27" s="82" t="str">
        <f>IF('Речевое развитие'!K27="","",IF('Речевое развитие'!K27&gt;1.5,"сформирован",IF('Речевое развитие'!K27&lt;0.5,"не сформирован", "в стадии формирования")))</f>
        <v/>
      </c>
      <c r="BC27" s="82" t="str">
        <f>IF('Речевое развитие'!L27="","",IF('Речевое развитие'!L27&gt;1.5,"сформирован",IF('Речевое развитие'!L27&lt;0.5,"не сформирован", "в стадии формирования")))</f>
        <v/>
      </c>
      <c r="BD27" s="82" t="str">
        <f>IF('Речевое развитие'!M27="","",IF('Речевое развитие'!M27&gt;1.5,"сформирован",IF('Речевое развитие'!M27&lt;0.5,"не сформирован", "в стадии формирования")))</f>
        <v/>
      </c>
      <c r="BE27" s="82" t="str">
        <f>IF('Речевое развитие'!N27="","",IF('Речевое развитие'!N27&gt;1.5,"сформирован",IF('Речевое развитие'!N27&lt;0.5,"не сформирован", "в стадии формирования")))</f>
        <v/>
      </c>
      <c r="BF27" s="214" t="str">
        <f>IF('Речевое развитие'!D27="","",IF('Речевое развитие'!E27="","",IF('Речевое развитие'!F27="","",IF('Речевое развитие'!G27="","",IF('Речевое развитие'!H27="","",IF('Речевое развитие'!I27="","",IF('Речевое развитие'!J27="","",IF('Речевое развитие'!K27="","",IF('Речевое развитие'!L27="","",IF('Речевое развитие'!M27="","",IF('Речевое развитие'!N27="","",('Речевое развитие'!D27+'Речевое развитие'!E27+'Речевое развитие'!F27+'Речевое развитие'!G27+'Речевое развитие'!H27+'Речевое развитие'!I27+'Речевое развитие'!J27+'Речевое развитие'!K27+'Речевое развитие'!L27+'Речевое развитие'!M27+'Речевое развитие'!N27)/11)))))))))))</f>
        <v/>
      </c>
      <c r="BG27" s="82" t="str">
        <f t="shared" si="3"/>
        <v/>
      </c>
      <c r="BH27" s="82" t="str">
        <f>IF('Художественно-эстетическое разв'!Y28="","",IF('Художественно-эстетическое разв'!Y28&gt;1.5,"сформирован",IF('Художественно-эстетическое разв'!Y28&lt;0.5,"не сформирован", "в стадии формирования")))</f>
        <v/>
      </c>
      <c r="BI27" s="82" t="str">
        <f>IF('Физическое развитие'!D27="","",IF('Физическое развитие'!D27&gt;1.5,"сформирован",IF('Физическое развитие'!D27&lt;0.5,"не сформирован", "в стадии формирования")))</f>
        <v/>
      </c>
      <c r="BJ27" s="82" t="str">
        <f>IF('Физическое развитие'!E27="","",IF('Физическое развитие'!E27&gt;1.5,"сформирован",IF('Физическое развитие'!E27&lt;0.5,"не сформирован", "в стадии формирования")))</f>
        <v/>
      </c>
      <c r="BK27" s="82" t="str">
        <f>IF('Физическое развитие'!F27="","",IF('Физическое развитие'!F27&gt;1.5,"сформирован",IF('Физическое развитие'!F27&lt;0.5,"не сформирован", "в стадии формирования")))</f>
        <v/>
      </c>
      <c r="BL27" s="82" t="str">
        <f>IF('Физическое развитие'!G27="","",IF('Физическое развитие'!G27&gt;1.5,"сформирован",IF('Физическое развитие'!G27&lt;0.5,"не сформирован", "в стадии формирования")))</f>
        <v/>
      </c>
      <c r="BM27" s="82" t="str">
        <f>IF('Физическое развитие'!H27="","",IF('Физическое развитие'!H27&gt;1.5,"сформирован",IF('Физическое развитие'!H27&lt;0.5,"не сформирован", "в стадии формирования")))</f>
        <v/>
      </c>
      <c r="BN27" s="82" t="str">
        <f>IF('Физическое развитие'!I27="","",IF('Физическое развитие'!I27&gt;1.5,"сформирован",IF('Физическое развитие'!I27&lt;0.5,"не сформирован", "в стадии формирования")))</f>
        <v/>
      </c>
      <c r="BO27" s="82" t="str">
        <f>IF('Физическое развитие'!J27="","",IF('Физическое развитие'!J27&gt;1.5,"сформирован",IF('Физическое развитие'!J27&lt;0.5,"не сформирован", "в стадии формирования")))</f>
        <v/>
      </c>
      <c r="BP27" s="82" t="str">
        <f>IF('Физическое развитие'!K27="","",IF('Физическое развитие'!K27&gt;1.5,"сформирован",IF('Физическое развитие'!K27&lt;0.5,"не сформирован", "в стадии формирования")))</f>
        <v/>
      </c>
      <c r="BQ27" s="82" t="str">
        <f>IF('Физическое развитие'!L27="","",IF('Физическое развитие'!L27&gt;1.5,"сформирован",IF('Физическое развитие'!L27&lt;0.5,"не сформирован", "в стадии формирования")))</f>
        <v/>
      </c>
      <c r="BR27" s="82" t="str">
        <f>IF('Физическое развитие'!M27="","",IF('Физическое развитие'!M27&gt;1.5,"сформирован",IF('Физическое развитие'!M27&lt;0.5,"не сформирован", "в стадии формирования")))</f>
        <v/>
      </c>
      <c r="BS27" s="82" t="str">
        <f>IF('Физическое развитие'!N27="","",IF('Физическое развитие'!N27&gt;1.5,"сформирован",IF('Физическое развитие'!N27&lt;0.5,"не сформирован", "в стадии формирования")))</f>
        <v/>
      </c>
      <c r="BT27" s="82" t="str">
        <f>IF('Физическое развитие'!O27="","",IF('Физическое развитие'!O27&gt;1.5,"сформирован",IF('Физическое развитие'!O27&lt;0.5,"не сформирован", "в стадии формирования")))</f>
        <v/>
      </c>
      <c r="BU27" s="82" t="str">
        <f>IF('Физическое развитие'!P27="","",IF('Физическое развитие'!P27&gt;1.5,"сформирован",IF('Физическое развитие'!P27&lt;0.5,"не сформирован", "в стадии формирования")))</f>
        <v/>
      </c>
      <c r="BV27" s="214" t="str">
        <f>IF('Художественно-эстетическое разв'!Y28="","",IF('Физическое развитие'!D27="","",IF('Физическое развитие'!E27="","",IF('Физическое развитие'!F27="","",IF('Физическое развитие'!H27="","",IF('Физическое развитие'!I27="","",IF('Физическое развитие'!J27="","",IF('Физическое развитие'!L27="","",IF('Физическое развитие'!M27="","",IF('Физическое развитие'!G27="","",IF('Физическое развитие'!N27="","",IF('Физическое развитие'!O27="","",IF('Физическое развитие'!P27="","",IF('Физическое развитие'!Q27="","",('Художественно-эстетическое разв'!Y28+'Физическое развитие'!D27+'Физическое развитие'!E27+'Физическое развитие'!F27+'Физическое развитие'!H27+'Физическое развитие'!I27+'Физическое развитие'!J27+'Физическое развитие'!L27+'Физическое развитие'!M27+'Физическое развитие'!G27+'Физическое развитие'!N27+'Физическое развитие'!O27+'Физическое развитие'!P27+'Физическое развитие'!Q27)/14))))))))))))))</f>
        <v/>
      </c>
      <c r="BW27" s="82" t="str">
        <f t="shared" si="4"/>
        <v/>
      </c>
      <c r="BX27" s="82"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BY27" s="82" t="str">
        <f>IF('Социально-коммуникативное разви'!N28="","",IF('Социально-коммуникативное разви'!N28&gt;1.5,"сформирован",IF('Социально-коммуникативное разви'!N28&lt;0.5,"не сформирован", "в стадии формирования")))</f>
        <v/>
      </c>
      <c r="BZ27" s="82" t="str">
        <f>IF('Социально-коммуникативное разви'!O28="","",IF('Социально-коммуникативное разви'!O28&gt;1.5,"сформирован",IF('Социально-коммуникативное разви'!O28&lt;0.5,"не сформирован", "в стадии формирования")))</f>
        <v/>
      </c>
      <c r="CA27" s="82" t="str">
        <f>IF('Социально-коммуникативное разви'!P28="","",IF('Социально-коммуникативное разви'!P28&gt;1.5,"сформирован",IF('Социально-коммуникативное разви'!P28&lt;0.5,"не сформирован", "в стадии формирования")))</f>
        <v/>
      </c>
      <c r="CB27" s="82"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CC27" s="82" t="str">
        <f>IF('Социально-коммуникативное разви'!R28="","",IF('Социально-коммуникативное разви'!R28&gt;1.5,"сформирован",IF('Социально-коммуникативное разви'!R28&lt;0.5,"не сформирован", "в стадии формирования")))</f>
        <v/>
      </c>
      <c r="CD27" s="82"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CE27" s="82"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CF27" s="82"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CG27" s="82" t="str">
        <f>IF('Социально-коммуникативное разви'!V28="","",IF('Социально-коммуникативное разви'!V28&gt;1.5,"сформирован",IF('Социально-коммуникативное разви'!V28&lt;0.5,"не сформирован", "в стадии формирования")))</f>
        <v/>
      </c>
      <c r="CH27" s="82" t="str">
        <f>IF('Социально-коммуникативное разви'!W28="","",IF('Социально-коммуникативное разви'!W28&gt;1.5,"сформирован",IF('Социально-коммуникативное разви'!W28&lt;0.5,"не сформирован", "в стадии формирования")))</f>
        <v/>
      </c>
      <c r="CI27" s="82" t="str">
        <f>IF('Социально-коммуникативное разви'!X28="","",IF('Социально-коммуникативное разви'!X28&gt;1.5,"сформирован",IF('Социально-коммуникативное разви'!X28&lt;0.5,"не сформирован", "в стадии формирования")))</f>
        <v/>
      </c>
      <c r="CJ27" s="82" t="str">
        <f>IF('Социально-коммуникативное разви'!Y28="","",IF('Социально-коммуникативное разви'!Y28&gt;1.5,"сформирован",IF('Социально-коммуникативное разви'!Y28&lt;0.5,"не сформирован", "в стадии формирования")))</f>
        <v/>
      </c>
      <c r="CK27" s="82" t="str">
        <f>IF('Социально-коммуникативное разви'!Z28="","",IF('Социально-коммуникативное разви'!Z28&gt;1.5,"сформирован",IF('Социально-коммуникативное разви'!Z28&lt;0.5,"не сформирован", "в стадии формирования")))</f>
        <v/>
      </c>
      <c r="CL27" s="82" t="str">
        <f>IF('Физическое развитие'!K27="","",IF('Физическое развитие'!K27&gt;1.5,"сформирован",IF('Физическое развитие'!K27&lt;0.5,"не сформирован", "в стадии формирования")))</f>
        <v/>
      </c>
      <c r="CM27" s="214" t="str">
        <f>IF('Социально-коммуникативное разви'!M28="","",IF('Социально-коммуникативное разви'!N28="","",IF('Социально-коммуникативное разви'!AI28="","",IF('Социально-коммуникативное разви'!AN28="","",IF('Социально-коммуникативное разви'!AO28="","",IF('Социально-коммуникативное разви'!AP28="","",IF('Социально-коммуникативное разви'!AQ28="","",IF('Социально-коммуникативное разви'!AR28="","",IF('Социально-коммуникативное разви'!AS28="","",IF('Социально-коммуникативное разви'!AT28="","",IF('Социально-коммуникативное разви'!AV28="","",IF('Социально-коммуникативное разви'!AW28="","",IF('Социально-коммуникативное разви'!AX28="","",IF('Социально-коммуникативное разви'!AY28="","",IF('Физическое развитие'!K27="","",('Социально-коммуникативное разви'!M28+'Социально-коммуникативное разви'!N28+'Социально-коммуникативное разви'!AI28+'Социально-коммуникативное разви'!AN28+'Социально-коммуникативное разви'!AO28+'Социально-коммуникативное разви'!AP28+'Социально-коммуникативное разви'!AQ28+'Социально-коммуникативное разви'!AR28+'Социально-коммуникативное разви'!AS28+'Социально-коммуникативное разви'!AT28+'Социально-коммуникативное разви'!AV28+'Социально-коммуникативное разви'!AW28+'Социально-коммуникативное разви'!AX28+'Социально-коммуникативное разви'!AY28+'Физическое развитие'!K27)/15)))))))))))))))</f>
        <v/>
      </c>
      <c r="CN27" s="82" t="str">
        <f t="shared" si="5"/>
        <v/>
      </c>
      <c r="CO27" s="82" t="str">
        <f>IF('Социально-коммуникативное разви'!D28="","",IF('Социально-коммуникативное разви'!D28&gt;1.5,"сформирован",IF('Социально-коммуникативное разви'!D28&lt;0.5,"не сформирован", "в стадии формирования")))</f>
        <v/>
      </c>
      <c r="CP27" s="82"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CQ27" s="82"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CR27" s="82"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CS27" s="82" t="str">
        <f>IF('Социально-коммуникативное разви'!R28="","",IF('Социально-коммуникативное разви'!R28&gt;1.5,"сформирован",IF('Социально-коммуникативное разви'!R28&lt;0.5,"не сформирован", "в стадии формирования")))</f>
        <v/>
      </c>
      <c r="CT27" s="82"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CU27" s="82"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CV27" s="82" t="str">
        <f>IF('Социально-коммуникативное разви'!Y28="","",IF('Социально-коммуникативное разви'!Y28&gt;1.5,"сформирован",IF('Социально-коммуникативное разви'!Y28&lt;0.5,"не сформирован", "в стадии формирования")))</f>
        <v/>
      </c>
      <c r="CW27" s="82" t="str">
        <f>IF('Социально-коммуникативное разви'!Z28="","",IF('Социально-коммуникативное разви'!Z28&gt;1.5,"сформирован",IF('Социально-коммуникативное разви'!Z28&lt;0.5,"не сформирован", "в стадии формирования")))</f>
        <v/>
      </c>
      <c r="CX27" s="82" t="str">
        <f>IF('Социально-коммуникативное разви'!AU28="","",IF('Социально-коммуникативное разви'!AU28&gt;1.5,"сформирован",IF('Социально-коммуникативное разви'!AU28&lt;0.5,"не сформирован", "в стадии формирования")))</f>
        <v/>
      </c>
      <c r="CY27" s="82" t="str">
        <f>IF('Социально-коммуникативное разви'!AZ28="","",IF('Социально-коммуникативное разви'!AZ28&gt;1.5,"сформирован",IF('Социально-коммуникативное разви'!AZ28&lt;0.5,"не сформирован", "в стадии формирования")))</f>
        <v/>
      </c>
      <c r="CZ27" s="82" t="str">
        <f>IF('Социально-коммуникативное разви'!BA28="","",IF('Социально-коммуникативное разви'!BA28&gt;1.5,"сформирован",IF('Социально-коммуникативное разви'!BA28&lt;0.5,"не сформирован", "в стадии формирования")))</f>
        <v/>
      </c>
      <c r="DA27" s="82" t="str">
        <f>IF('Социально-коммуникативное разви'!BB28="","",IF('Социально-коммуникативное разви'!BB28&gt;1.5,"сформирован",IF('Социально-коммуникативное разви'!BB28&lt;0.5,"не сформирован", "в стадии формирования")))</f>
        <v/>
      </c>
      <c r="DB27" s="82" t="str">
        <f>IF('Познавательное развитие'!G28="","",IF('Познавательное развитие'!G28&gt;1.5,"сформирован",IF('Познавательное развитие'!G28&lt;0.5,"не сформирован", "в стадии формирования")))</f>
        <v/>
      </c>
      <c r="DC27" s="82" t="str">
        <f>IF('Познавательное развитие'!H28="","",IF('Познавательное развитие'!H28&gt;1.5,"сформирован",IF('Познавательное развитие'!H28&lt;0.5,"не сформирован", "в стадии формирования")))</f>
        <v/>
      </c>
      <c r="DD27" s="82" t="str">
        <f>IF('Познавательное развитие'!T28="","",IF('Познавательное развитие'!T28&gt;1.5,"сформирован",IF('Познавательное развитие'!T28&lt;0.5,"не сформирован", "в стадии формирования")))</f>
        <v/>
      </c>
      <c r="DE27" s="82" t="str">
        <f>IF('Познавательное развитие'!U28="","",IF('Познавательное развитие'!U28&gt;1.5,"сформирован",IF('Познавательное развитие'!U28&lt;0.5,"не сформирован", "в стадии формирования")))</f>
        <v/>
      </c>
      <c r="DF27" s="82" t="str">
        <f>IF('Познавательное развитие'!W28="","",IF('Познавательное развитие'!W28&gt;1.5,"сформирован",IF('Познавательное развитие'!W28&lt;0.5,"не сформирован", "в стадии формирования")))</f>
        <v/>
      </c>
      <c r="DG27" s="82" t="str">
        <f>IF('Познавательное развитие'!X28="","",IF('Познавательное развитие'!X28&gt;1.5,"сформирован",IF('Познавательное развитие'!X28&lt;0.5,"не сформирован", "в стадии формирования")))</f>
        <v/>
      </c>
      <c r="DH27" s="82" t="str">
        <f>IF('Познавательное развитие'!AB28="","",IF('Познавательное развитие'!AB28&gt;1.5,"сформирован",IF('Познавательное развитие'!AB28&lt;0.5,"не сформирован", "в стадии формирования")))</f>
        <v/>
      </c>
      <c r="DI27" s="82" t="str">
        <f>IF('Познавательное развитие'!AC28="","",IF('Познавательное развитие'!AC28&gt;1.5,"сформирован",IF('Познавательное развитие'!AC28&lt;0.5,"не сформирован", "в стадии формирования")))</f>
        <v/>
      </c>
      <c r="DJ27" s="82" t="str">
        <f>IF('Познавательное развитие'!AD28="","",IF('Познавательное развитие'!AD28&gt;1.5,"сформирован",IF('Познавательное развитие'!AD28&lt;0.5,"не сформирован", "в стадии формирования")))</f>
        <v/>
      </c>
      <c r="DK27" s="82" t="str">
        <f>IF('Познавательное развитие'!AE28="","",IF('Познавательное развитие'!AE28&gt;1.5,"сформирован",IF('Познавательное развитие'!AE28&lt;0.5,"не сформирован", "в стадии формирования")))</f>
        <v/>
      </c>
      <c r="DL27" s="82" t="str">
        <f>IF('Познавательное развитие'!AF28="","",IF('Познавательное развитие'!AF28&gt;1.5,"сформирован",IF('Познавательное развитие'!AF28&lt;0.5,"не сформирован", "в стадии формирования")))</f>
        <v/>
      </c>
      <c r="DM27" s="82" t="str">
        <f>IF('Познавательное развитие'!AG28="","",IF('Познавательное развитие'!AG28&gt;1.5,"сформирован",IF('Познавательное развитие'!AG28&lt;0.5,"не сформирован", "в стадии формирования")))</f>
        <v/>
      </c>
      <c r="DN27" s="82" t="str">
        <f>IF('Познавательное развитие'!AI28="","",IF('Познавательное развитие'!AI28&gt;1.5,"сформирован",IF('Познавательное развитие'!AI28&lt;0.5,"не сформирован", "в стадии формирования")))</f>
        <v/>
      </c>
      <c r="DO27" s="82" t="str">
        <f>IF('Познавательное развитие'!AJ28="","",IF('Познавательное развитие'!AJ28&gt;1.5,"сформирован",IF('Познавательное развитие'!AJ28&lt;0.5,"не сформирован", "в стадии формирования")))</f>
        <v/>
      </c>
      <c r="DP27" s="82" t="str">
        <f>IF('Познавательное развитие'!AK28="","",IF('Познавательное развитие'!AK28&gt;1.5,"сформирован",IF('Познавательное развитие'!AK28&lt;0.5,"не сформирован", "в стадии формирования")))</f>
        <v/>
      </c>
      <c r="DQ27" s="82" t="str">
        <f>IF('Познавательное развитие'!AL28="","",IF('Познавательное развитие'!AL28&gt;1.5,"сформирован",IF('Познавательное развитие'!AL28&lt;0.5,"не сформирован", "в стадии формирования")))</f>
        <v/>
      </c>
      <c r="DR27" s="82" t="str">
        <f>IF('Речевое развитие'!Q27="","",IF('Речевое развитие'!Q27&gt;1.5,"сформирован",IF('Речевое развитие'!Q27&lt;0.5,"не сформирован", "в стадии формирования")))</f>
        <v/>
      </c>
      <c r="DS27" s="82" t="str">
        <f>IF('Речевое развитие'!R27="","",IF('Речевое развитие'!R27&gt;1.5,"сформирован",IF('Речевое развитие'!R27&lt;0.5,"не сформирован", "в стадии формирования")))</f>
        <v/>
      </c>
      <c r="DT27" s="82" t="str">
        <f>IF('Речевое развитие'!S27="","",IF('Речевое развитие'!S27&gt;1.5,"сформирован",IF('Речевое развитие'!S27&lt;0.5,"не сформирован", "в стадии формирования")))</f>
        <v/>
      </c>
      <c r="DU27" s="82" t="str">
        <f>IF('Речевое развитие'!T27="","",IF('Речевое развитие'!T27&gt;1.5,"сформирован",IF('Речевое развитие'!T27&lt;0.5,"не сформирован", "в стадии формирования")))</f>
        <v/>
      </c>
      <c r="DV27" s="82" t="str">
        <f>IF('Речевое развитие'!U27="","",IF('Речевое развитие'!U27&gt;1.5,"сформирован",IF('Речевое развитие'!U27&lt;0.5,"не сформирован", "в стадии формирования")))</f>
        <v/>
      </c>
      <c r="DW27" s="82" t="str">
        <f>IF('Художественно-эстетическое разв'!S28="","",IF('Художественно-эстетическое разв'!S28&gt;1.5,"сформирован",IF('Художественно-эстетическое разв'!S28&lt;0.5,"не сформирован", "в стадии формирования")))</f>
        <v/>
      </c>
      <c r="DX27" s="82" t="str">
        <f>IF('Художественно-эстетическое разв'!T28="","",IF('Художественно-эстетическое разв'!T28&gt;1.5,"сформирован",IF('Художественно-эстетическое разв'!T28&lt;0.5,"не сформирован", "в стадии формирования")))</f>
        <v/>
      </c>
      <c r="DY27" s="82" t="str">
        <f>IF('Физическое развитие'!T27="","",IF('Физическое развитие'!T27&gt;1.5,"сформирован",IF('Физическое развитие'!T27&lt;0.5,"не сформирован", "в стадии формирования")))</f>
        <v/>
      </c>
      <c r="DZ27" s="82" t="str">
        <f>IF('Физическое развитие'!U27="","",IF('Физическое развитие'!U27&gt;1.5,"сформирован",IF('Физическое развитие'!U27&lt;0.5,"не сформирован", "в стадии формирования")))</f>
        <v/>
      </c>
      <c r="EA27" s="82" t="str">
        <f>IF('Физическое развитие'!V27="","",IF('Физическое развитие'!V27&gt;1.5,"сформирован",IF('Физическое развитие'!V27&lt;0.5,"не сформирован", "в стадии формирования")))</f>
        <v/>
      </c>
      <c r="EB27" s="214" t="str">
        <f>IF('Социально-коммуникативное разви'!D28="","",IF('Социально-коммуникативное разви'!E28="","",IF('Социально-коммуникативное разви'!F28="","",IF('Социально-коммуникативное разви'!Q28="","",IF('Социально-коммуникативное разви'!R28="","",IF('Социально-коммуникативное разви'!S28="","",IF('Социально-коммуникативное разви'!T28="","",IF('Социально-коммуникативное разви'!Y28="","",IF('Социально-коммуникативное разви'!Z28="","",IF('Социально-коммуникативное разви'!AU28="","",IF('Социально-коммуникативное разви'!AZ28="","",IF('Социально-коммуникативное разви'!BA28="","",IF('Социально-коммуникативное разви'!BB28="","",IF('Познавательное развитие'!G28="","",IF('Познавательное развитие'!H28="","",IF('Познавательное развитие'!T28="","",IF('Познавательное развитие'!U28="","",IF('Познавательное развитие'!W28="","",IF('Познавательное развитие'!X28="","",IF('Познавательное развитие'!AB28="","",IF('Познавательное развитие'!AC28="","",IF('Познавательное развитие'!AD28="","",IF('Познавательное развитие'!AE28="","",IF('Познавательное развитие'!AF28="","",IF('Познавательное развитие'!AG28="","",IF('Познавательное развитие'!AI28="","",IF('Познавательное развитие'!AJ28="","",IF('Познавательное развитие'!AK28="","",IF('Познавательное развитие'!AL28="","",IF('Речевое развитие'!Q27="","",IF('Речевое развитие'!R27="","",IF('Речевое развитие'!S27="","",IF('Речевое развитие'!T27="","",IF('Речевое развитие'!U27="","",IF('Художественно-эстетическое разв'!S28="","",IF('Художественно-эстетическое разв'!T28="","",IF('Физическое развитие'!T27="","",IF('Физическое развитие'!U27="","",IF('Физическое развитие'!V27="","",('Социально-коммуникативное разви'!D28+'Социально-коммуникативное разви'!E28+'Социально-коммуникативное разви'!F28+'Социально-коммуникативное разви'!Q28+'Социально-коммуникативное разви'!R28+'Социально-коммуникативное разви'!S28+'Социально-коммуникативное разви'!T28+'Социально-коммуникативное разви'!Y28+'Социально-коммуникативное разви'!Z28+'Социально-коммуникативное разви'!AU28+'Социально-коммуникативное разви'!AZ28+'Социально-коммуникативное разви'!BA28+'Социально-коммуникативное разви'!BB28+'Познавательное развитие'!G28+'Познавательное развитие'!H28+'Познавательное развитие'!T28+'Познавательное развитие'!U28+'Познавательное развитие'!W28+'Познавательное развитие'!X28+'Познавательное развитие'!AB28+'Познавательное развитие'!AC28+'Познавательное развитие'!AD28+'Познавательное развитие'!AE28+'Познавательное развитие'!AF28+'Познавательное развитие'!AG28+'Познавательное развитие'!AI28+'Познавательное развитие'!AJ28+'Познавательное развитие'!AK28+'Познавательное развитие'!AL28+'Речевое развитие'!Q27+'Речевое развитие'!R27+'Речевое развитие'!S27+'Речевое развитие'!T27+'Речевое развитие'!U27+'Художественно-эстетическое разв'!S28+'Художественно-эстетическое разв'!T28+'Физическое развитие'!T27+'Физическое развитие'!U27+'Физическое развитие'!V27)/39)))))))))))))))))))))))))))))))))))))))</f>
        <v/>
      </c>
      <c r="EC27" s="82" t="str">
        <f t="shared" si="6"/>
        <v/>
      </c>
    </row>
    <row r="28" spans="1:133">
      <c r="A28" s="89">
        <f>список!A26</f>
        <v>25</v>
      </c>
      <c r="B28" s="82" t="str">
        <f>IF(список!B26="","",список!B26)</f>
        <v/>
      </c>
      <c r="C28" s="82">
        <f>IF(список!C26="","",список!C26)</f>
        <v>0</v>
      </c>
      <c r="D28" s="82" t="str">
        <f>IF('Социально-коммуникативное разви'!AA29="","",IF('Социально-коммуникативное разви'!AA29&gt;1.5,"сформирован",IF('Социально-коммуникативное разви'!AA29&lt;0.5,"не сформирован", "в стадии формирования")))</f>
        <v/>
      </c>
      <c r="E28" s="82" t="str">
        <f>IF('Социально-коммуникативное разви'!AB29="","",IF('Социально-коммуникативное разви'!AB29&gt;1.5,"сформирован",IF('Социально-коммуникативное разви'!AB29&lt;0.5,"не сформирован", "в стадии формирования")))</f>
        <v/>
      </c>
      <c r="F28" s="82" t="str">
        <f>IF('Социально-коммуникативное разви'!AC29="","",IF('Социально-коммуникативное разви'!AC29&gt;1.5,"сформирован",IF('Социально-коммуникативное разви'!AC29&lt;0.5,"не сформирован", "в стадии формирования")))</f>
        <v/>
      </c>
      <c r="G28" s="82" t="str">
        <f>IF('Социально-коммуникативное разви'!AD29="","",IF('Социально-коммуникативное разви'!AD29&gt;1.5,"сформирован",IF('Социально-коммуникативное разви'!AD29&lt;0.5,"не сформирован", "в стадии формирования")))</f>
        <v/>
      </c>
      <c r="H28" s="82" t="str">
        <f>IF('Социально-коммуникативное разви'!AE29="","",IF('Социально-коммуникативное разви'!AE29&gt;1.5,"сформирован",IF('Социально-коммуникативное разви'!AE29&lt;0.5,"не сформирован", "в стадии формирования")))</f>
        <v/>
      </c>
      <c r="I28" s="82" t="str">
        <f>IF('Социально-коммуникативное разви'!AF29="","",IF('Социально-коммуникативное разви'!AF29&gt;1.5,"сформирован",IF('Социально-коммуникативное разви'!AF29&lt;0.5,"не сформирован", "в стадии формирования")))</f>
        <v/>
      </c>
      <c r="J28" s="82" t="str">
        <f>IF('Познавательное развитие'!D29="","",IF('Познавательное развитие'!D29&gt;1.5,"сформирован",IF('Познавательное развитие'!D29&lt;0.5,"не сформирован", "в стадии формирования")))</f>
        <v/>
      </c>
      <c r="K28" s="82" t="str">
        <f>IF('Познавательное развитие'!E29="","",IF('Познавательное развитие'!E29&gt;1.5,"сформирован",IF('Познавательное развитие'!E29&lt;0.5,"не сформирован", "в стадии формирования")))</f>
        <v/>
      </c>
      <c r="L28" s="82" t="str">
        <f>IF('Познавательное развитие'!F29="","",IF('Познавательное развитие'!F29&gt;1.5,"сформирован",IF('Познавательное развитие'!F29&lt;0.5,"не сформирован", "в стадии формирования")))</f>
        <v/>
      </c>
      <c r="M28" s="82" t="str">
        <f>IF('Познавательное развитие'!G29="","",IF('Познавательное развитие'!G29&gt;1.5,"сформирован",IF('Познавательное развитие'!G29&lt;0.5,"не сформирован", "в стадии формирования")))</f>
        <v/>
      </c>
      <c r="N28" s="82" t="str">
        <f>IF('Познавательное развитие'!H29="","",IF('Познавательное развитие'!H29&gt;1.5,"сформирован",IF('Познавательное развитие'!H29&lt;0.5,"не сформирован", "в стадии формирования")))</f>
        <v/>
      </c>
      <c r="O28" s="82" t="str">
        <f>IF('Познавательное развитие'!I29="","",IF('Познавательное развитие'!I29&gt;1.5,"сформирован",IF('Познавательное развитие'!I29&lt;0.5,"не сформирован", "в стадии формирования")))</f>
        <v/>
      </c>
      <c r="P28" s="82" t="str">
        <f>IF('Познавательное развитие'!J29="","",IF('Познавательное развитие'!J29&gt;1.5,"сформирован",IF('Познавательное развитие'!J29&lt;0.5,"не сформирован", "в стадии формирования")))</f>
        <v/>
      </c>
      <c r="Q28" s="82" t="str">
        <f>IF('Познавательное развитие'!K29="","",IF('Познавательное развитие'!K29&gt;1.5,"сформирован",IF('Познавательное развитие'!K29&lt;0.5,"не сформирован", "в стадии формирования")))</f>
        <v/>
      </c>
      <c r="R28" s="82"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S28" s="82" t="str">
        <f>IF('Художественно-эстетическое разв'!E29="","",IF('Художественно-эстетическое разв'!E29&gt;1.5,"сформирован",IF('Художественно-эстетическое разв'!E29&lt;0.5,"не сформирован", "в стадии формирования")))</f>
        <v/>
      </c>
      <c r="T28" s="82" t="str">
        <f>IF('Художественно-эстетическое разв'!F29="","",IF('Художественно-эстетическое разв'!F29&gt;1.5,"сформирован",IF('Художественно-эстетическое разв'!F29&lt;0.5,"не сформирован", "в стадии формирования")))</f>
        <v/>
      </c>
      <c r="U28" s="82" t="str">
        <f>IF('Художественно-эстетическое разв'!G29="","",IF('Художественно-эстетическое разв'!G29&gt;1.5,"сформирован",IF('Художественно-эстетическое разв'!G29&lt;0.5,"не сформирован", "в стадии формирования")))</f>
        <v/>
      </c>
      <c r="V28" s="82" t="str">
        <f>IF('Художественно-эстетическое разв'!H30="","",IF('Художественно-эстетическое разв'!H30&gt;1.5,"сформирован",IF('Художественно-эстетическое разв'!H30&lt;0.5,"не сформирован", "в стадии формирования")))</f>
        <v/>
      </c>
      <c r="W28" s="82" t="str">
        <f>IF('Художественно-эстетическое разв'!I29="","",IF('Художественно-эстетическое разв'!I29&gt;1.5,"сформирован",IF('Художественно-эстетическое разв'!I29&lt;0.5,"не сформирован", "в стадии формирования")))</f>
        <v/>
      </c>
      <c r="X28" s="82" t="str">
        <f>IF('Художественно-эстетическое разв'!J29="","",IF('Художественно-эстетическое разв'!J29&gt;1.5,"сформирован",IF('Художественно-эстетическое разв'!J29&lt;0.5,"не сформирован", "в стадии формирования")))</f>
        <v/>
      </c>
      <c r="Y28" s="82" t="str">
        <f>IF('Физическое развитие'!W28="","",IF('Физическое развитие'!W28&gt;1.5,"сформирован",IF('Физическое развитие'!W28&lt;0.5,"не сформирован", "в стадии формирования")))</f>
        <v/>
      </c>
      <c r="Z28" s="214" t="str">
        <f>IF('Социально-коммуникативное разви'!AA29="","",IF('Социально-коммуникативное разви'!AF29="","",IF('Социально-коммуникативное разви'!AG29="","",IF('Социально-коммуникативное разви'!AH29="","",IF('Социально-коммуникативное разви'!AJ29="","",IF('Социально-коммуникативное разви'!AK29="","",IF('Познавательное развитие'!D29="","",IF('Познавательное развитие'!I29="","",IF('Познавательное развитие'!M29="","",IF('Познавательное развитие'!N29="","",IF('Познавательное развитие'!O29="","",IF('Познавательное развитие'!P29="","",IF('Познавательное развитие'!Q29="","",IF('Познавательное развитие'!Y29="","",IF('Художественно-эстетическое разв'!D29="","",IF('Художественно-эстетическое разв'!G29="","",IF('Художественно-эстетическое разв'!H29="","",IF('Художественно-эстетическое разв'!I29="","",IF('Физическое развитие'!W28="","",IF('Художественно-эстетическое разв'!L29="","",IF('Художественно-эстетическое разв'!M29="","",IF('Художественно-эстетическое разв'!U29="","",('Социально-коммуникативное разви'!AA29+'Социально-коммуникативное разви'!AF29+'Социально-коммуникативное разви'!AG29+'Социально-коммуникативное разви'!AH29+'Социально-коммуникативное разви'!AJ29+'Социально-коммуникативное разви'!AK29+'Познавательное развитие'!D29+'Познавательное развитие'!I29+'Познавательное развитие'!M29+'Познавательное развитие'!N29+'Познавательное развитие'!O29+'Познавательное развитие'!P29+'Познавательное развитие'!Q29+'Познавательное развитие'!Y29+'Художественно-эстетическое разв'!D29+'Художественно-эстетическое разв'!G29+'Художественно-эстетическое разв'!H29+'Художественно-эстетическое разв'!I29+'Художественно-эстетическое разв'!L29+'Художественно-эстетическое разв'!M29+'Художественно-эстетическое разв'!U29+'Физическое развитие'!W28)/22))))))))))))))))))))))</f>
        <v/>
      </c>
      <c r="AA28" s="82" t="str">
        <f t="shared" si="0"/>
        <v/>
      </c>
      <c r="AB28" s="82"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AC28" s="82"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AD28" s="82"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AE28" s="82"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AF28" s="82"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AG28" s="82"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AH28" s="82"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AI28" s="82" t="str">
        <f>IF('Познавательное развитие'!V29="","",IF('Познавательное развитие'!V29&gt;1.5,"сформирован",IF('Познавательное развитие'!V29&lt;0.5,"не сформирован", "в стадии формирования")))</f>
        <v/>
      </c>
      <c r="AJ28" s="82" t="str">
        <f>IF('Художественно-эстетическое разв'!Z29="","",IF('Художественно-эстетическое разв'!Z29&gt;1.5,"сформирован",IF('Художественно-эстетическое разв'!Z29&lt;0.5,"не сформирован", "в стадии формирования")))</f>
        <v/>
      </c>
      <c r="AK28" s="82" t="str">
        <f>IF('Художественно-эстетическое разв'!AA29="","",IF('Художественно-эстетическое разв'!AA29&gt;1.5,"сформирован",IF('Художественно-эстетическое разв'!AA29&lt;0.5,"не сформирован", "в стадии формирования")))</f>
        <v/>
      </c>
      <c r="AL28" s="214" t="str">
        <f>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разви'!X29="","",IF('Познавательное развитие'!V29="","",IF('Художественно-эстетическое разв'!Z29="","",IF('Художественно-эстетическое разв'!AE29="","",('Социально-коммуникативное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разви'!X29+'Познавательное развитие'!V29+'Художественно-эстетическое разв'!Z29+'Художественно-эстетическое разв'!AE29)/10))))))))))</f>
        <v/>
      </c>
      <c r="AM28" s="82" t="str">
        <f t="shared" si="1"/>
        <v/>
      </c>
      <c r="AN28" s="82"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AO28" s="82" t="str">
        <f>IF('Социально-коммуникативное разви'!V29="","",IF('Социально-коммуникативное разви'!V29&gt;1.5,"сформирован",IF('Социально-коммуникативное разви'!V29&lt;0.5,"не сформирован", "в стадии формирования")))</f>
        <v/>
      </c>
      <c r="AP28" s="82" t="str">
        <f>IF('Социально-коммуникативное разви'!W29="","",IF('Социально-коммуникативное разви'!W29&gt;1.5,"сформирован",IF('Социально-коммуникативное разви'!W29&lt;0.5,"не сформирован", "в стадии формирования")))</f>
        <v/>
      </c>
      <c r="AQ28" s="82" t="str">
        <f>IF('Художественно-эстетическое разв'!Y29="","",IF('Художественно-эстетическое разв'!Y29&gt;1.5,"сформирован",IF('Художественно-эстетическое разв'!Y29&lt;0.5,"не сформирован", "в стадии формирования")))</f>
        <v/>
      </c>
      <c r="AR28" s="82" t="str">
        <f>IF('Художественно-эстетическое разв'!Z29="","",IF('Художественно-эстетическое разв'!Z29&gt;1.5,"сформирован",IF('Художественно-эстетическое разв'!Z29&lt;0.5,"не сформирован", "в стадии формирования")))</f>
        <v/>
      </c>
      <c r="AS28" s="214" t="str">
        <f>IF('Социально-коммуникативное разви'!U29="","",IF('Социально-коммуникативное разви'!V29="","",IF('Социально-коммуникативное разви'!W29="","",IF('Художественно-эстетическое разв'!AC29="","",IF('Художественно-эстетическое разв'!AD29="","",('Социально-коммуникативное разви'!U29+'Социально-коммуникативное разви'!V29+'Социально-коммуникативное разви'!W29+'Художественно-эстетическое разв'!AC29+'Художественно-эстетическое разв'!AD29)/5)))))</f>
        <v/>
      </c>
      <c r="AT28" s="82" t="str">
        <f t="shared" si="2"/>
        <v/>
      </c>
      <c r="AU28" s="82" t="str">
        <f>IF('Речевое развитие'!D28="","",IF('Речевое развитие'!D28&gt;1.5,"сформирован",IF('Речевое развитие'!D28&lt;0.5,"не сформирован", "в стадии формирования")))</f>
        <v/>
      </c>
      <c r="AV28" s="82" t="str">
        <f>IF('Речевое развитие'!E28="","",IF('Речевое развитие'!E28&gt;1.5,"сформирован",IF('Речевое развитие'!E28&lt;0.5,"не сформирован", "в стадии формирования")))</f>
        <v/>
      </c>
      <c r="AW28" s="82" t="str">
        <f>IF('Речевое развитие'!F28="","",IF('Речевое развитие'!F28&gt;1.5,"сформирован",IF('Речевое развитие'!F28&lt;0.5,"не сформирован", "в стадии формирования")))</f>
        <v/>
      </c>
      <c r="AX28" s="82" t="str">
        <f>IF('Речевое развитие'!G28="","",IF('Речевое развитие'!G28&gt;1.5,"сформирован",IF('Речевое развитие'!G28&lt;0.5,"не сформирован", "в стадии формирования")))</f>
        <v/>
      </c>
      <c r="AY28" s="82" t="str">
        <f>IF('Речевое развитие'!H28="","",IF('Речевое развитие'!H28&gt;1.5,"сформирован",IF('Речевое развитие'!H28&lt;0.5,"не сформирован", "в стадии формирования")))</f>
        <v/>
      </c>
      <c r="AZ28" s="82" t="str">
        <f>IF('Речевое развитие'!I28="","",IF('Речевое развитие'!I28&gt;1.5,"сформирован",IF('Речевое развитие'!I28&lt;0.5,"не сформирован", "в стадии формирования")))</f>
        <v/>
      </c>
      <c r="BA28" s="82" t="str">
        <f>IF('Речевое развитие'!J28="","",IF('Речевое развитие'!J28&gt;1.5,"сформирован",IF('Речевое развитие'!J28&lt;0.5,"не сформирован", "в стадии формирования")))</f>
        <v/>
      </c>
      <c r="BB28" s="82" t="str">
        <f>IF('Речевое развитие'!K28="","",IF('Речевое развитие'!K28&gt;1.5,"сформирован",IF('Речевое развитие'!K28&lt;0.5,"не сформирован", "в стадии формирования")))</f>
        <v/>
      </c>
      <c r="BC28" s="82" t="str">
        <f>IF('Речевое развитие'!L28="","",IF('Речевое развитие'!L28&gt;1.5,"сформирован",IF('Речевое развитие'!L28&lt;0.5,"не сформирован", "в стадии формирования")))</f>
        <v/>
      </c>
      <c r="BD28" s="82" t="str">
        <f>IF('Речевое развитие'!M28="","",IF('Речевое развитие'!M28&gt;1.5,"сформирован",IF('Речевое развитие'!M28&lt;0.5,"не сформирован", "в стадии формирования")))</f>
        <v/>
      </c>
      <c r="BE28" s="82" t="str">
        <f>IF('Речевое развитие'!N28="","",IF('Речевое развитие'!N28&gt;1.5,"сформирован",IF('Речевое развитие'!N28&lt;0.5,"не сформирован", "в стадии формирования")))</f>
        <v/>
      </c>
      <c r="BF28" s="214" t="str">
        <f>IF('Речевое развитие'!D28="","",IF('Речевое развитие'!E28="","",IF('Речевое развитие'!F28="","",IF('Речевое развитие'!G28="","",IF('Речевое развитие'!H28="","",IF('Речевое развитие'!I28="","",IF('Речевое развитие'!J28="","",IF('Речевое развитие'!K28="","",IF('Речевое развитие'!L28="","",IF('Речевое развитие'!M28="","",IF('Речевое развитие'!N28="","",('Речевое развитие'!D28+'Речевое развитие'!E28+'Речевое развитие'!F28+'Речевое развитие'!G28+'Речевое развитие'!H28+'Речевое развитие'!I28+'Речевое развитие'!J28+'Речевое развитие'!K28+'Речевое развитие'!L28+'Речевое развитие'!M28+'Речевое развитие'!N28)/11)))))))))))</f>
        <v/>
      </c>
      <c r="BG28" s="82" t="str">
        <f t="shared" si="3"/>
        <v/>
      </c>
      <c r="BH28" s="82" t="str">
        <f>IF('Художественно-эстетическое разв'!Y29="","",IF('Художественно-эстетическое разв'!Y29&gt;1.5,"сформирован",IF('Художественно-эстетическое разв'!Y29&lt;0.5,"не сформирован", "в стадии формирования")))</f>
        <v/>
      </c>
      <c r="BI28" s="82" t="str">
        <f>IF('Физическое развитие'!D28="","",IF('Физическое развитие'!D28&gt;1.5,"сформирован",IF('Физическое развитие'!D28&lt;0.5,"не сформирован", "в стадии формирования")))</f>
        <v/>
      </c>
      <c r="BJ28" s="82" t="str">
        <f>IF('Физическое развитие'!E28="","",IF('Физическое развитие'!E28&gt;1.5,"сформирован",IF('Физическое развитие'!E28&lt;0.5,"не сформирован", "в стадии формирования")))</f>
        <v/>
      </c>
      <c r="BK28" s="82" t="str">
        <f>IF('Физическое развитие'!F28="","",IF('Физическое развитие'!F28&gt;1.5,"сформирован",IF('Физическое развитие'!F28&lt;0.5,"не сформирован", "в стадии формирования")))</f>
        <v/>
      </c>
      <c r="BL28" s="82" t="str">
        <f>IF('Физическое развитие'!G28="","",IF('Физическое развитие'!G28&gt;1.5,"сформирован",IF('Физическое развитие'!G28&lt;0.5,"не сформирован", "в стадии формирования")))</f>
        <v/>
      </c>
      <c r="BM28" s="82" t="str">
        <f>IF('Физическое развитие'!H28="","",IF('Физическое развитие'!H28&gt;1.5,"сформирован",IF('Физическое развитие'!H28&lt;0.5,"не сформирован", "в стадии формирования")))</f>
        <v/>
      </c>
      <c r="BN28" s="82" t="str">
        <f>IF('Физическое развитие'!I28="","",IF('Физическое развитие'!I28&gt;1.5,"сформирован",IF('Физическое развитие'!I28&lt;0.5,"не сформирован", "в стадии формирования")))</f>
        <v/>
      </c>
      <c r="BO28" s="82" t="str">
        <f>IF('Физическое развитие'!J28="","",IF('Физическое развитие'!J28&gt;1.5,"сформирован",IF('Физическое развитие'!J28&lt;0.5,"не сформирован", "в стадии формирования")))</f>
        <v/>
      </c>
      <c r="BP28" s="82" t="str">
        <f>IF('Физическое развитие'!K28="","",IF('Физическое развитие'!K28&gt;1.5,"сформирован",IF('Физическое развитие'!K28&lt;0.5,"не сформирован", "в стадии формирования")))</f>
        <v/>
      </c>
      <c r="BQ28" s="82" t="str">
        <f>IF('Физическое развитие'!L28="","",IF('Физическое развитие'!L28&gt;1.5,"сформирован",IF('Физическое развитие'!L28&lt;0.5,"не сформирован", "в стадии формирования")))</f>
        <v/>
      </c>
      <c r="BR28" s="82" t="str">
        <f>IF('Физическое развитие'!M28="","",IF('Физическое развитие'!M28&gt;1.5,"сформирован",IF('Физическое развитие'!M28&lt;0.5,"не сформирован", "в стадии формирования")))</f>
        <v/>
      </c>
      <c r="BS28" s="82" t="str">
        <f>IF('Физическое развитие'!N28="","",IF('Физическое развитие'!N28&gt;1.5,"сформирован",IF('Физическое развитие'!N28&lt;0.5,"не сформирован", "в стадии формирования")))</f>
        <v/>
      </c>
      <c r="BT28" s="82" t="str">
        <f>IF('Физическое развитие'!O28="","",IF('Физическое развитие'!O28&gt;1.5,"сформирован",IF('Физическое развитие'!O28&lt;0.5,"не сформирован", "в стадии формирования")))</f>
        <v/>
      </c>
      <c r="BU28" s="82" t="str">
        <f>IF('Физическое развитие'!P28="","",IF('Физическое развитие'!P28&gt;1.5,"сформирован",IF('Физическое развитие'!P28&lt;0.5,"не сформирован", "в стадии формирования")))</f>
        <v/>
      </c>
      <c r="BV28" s="214" t="str">
        <f>IF('Художественно-эстетическое разв'!Y29="","",IF('Физическое развитие'!D28="","",IF('Физическое развитие'!E28="","",IF('Физическое развитие'!F28="","",IF('Физическое развитие'!H28="","",IF('Физическое развитие'!I28="","",IF('Физическое развитие'!J28="","",IF('Физическое развитие'!L28="","",IF('Физическое развитие'!M28="","",IF('Физическое развитие'!G28="","",IF('Физическое развитие'!N28="","",IF('Физическое развитие'!O28="","",IF('Физическое развитие'!P28="","",IF('Физическое развитие'!Q28="","",('Художественно-эстетическое разв'!Y29+'Физическое развитие'!D28+'Физическое развитие'!E28+'Физическое развитие'!F28+'Физическое развитие'!H28+'Физическое развитие'!I28+'Физическое развитие'!J28+'Физическое развитие'!L28+'Физическое развитие'!M28+'Физическое развитие'!G28+'Физическое развитие'!N28+'Физическое развитие'!O28+'Физическое развитие'!P28+'Физическое развитие'!Q28)/14))))))))))))))</f>
        <v/>
      </c>
      <c r="BW28" s="82" t="str">
        <f t="shared" si="4"/>
        <v/>
      </c>
      <c r="BX28" s="82"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BY28" s="82" t="str">
        <f>IF('Социально-коммуникативное разви'!N29="","",IF('Социально-коммуникативное разви'!N29&gt;1.5,"сформирован",IF('Социально-коммуникативное разви'!N29&lt;0.5,"не сформирован", "в стадии формирования")))</f>
        <v/>
      </c>
      <c r="BZ28" s="82" t="str">
        <f>IF('Социально-коммуникативное разви'!O29="","",IF('Социально-коммуникативное разви'!O29&gt;1.5,"сформирован",IF('Социально-коммуникативное разви'!O29&lt;0.5,"не сформирован", "в стадии формирования")))</f>
        <v/>
      </c>
      <c r="CA28" s="82" t="str">
        <f>IF('Социально-коммуникативное разви'!P29="","",IF('Социально-коммуникативное разви'!P29&gt;1.5,"сформирован",IF('Социально-коммуникативное разви'!P29&lt;0.5,"не сформирован", "в стадии формирования")))</f>
        <v/>
      </c>
      <c r="CB28" s="82"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CC28" s="82" t="str">
        <f>IF('Социально-коммуникативное разви'!R29="","",IF('Социально-коммуникативное разви'!R29&gt;1.5,"сформирован",IF('Социально-коммуникативное разви'!R29&lt;0.5,"не сформирован", "в стадии формирования")))</f>
        <v/>
      </c>
      <c r="CD28" s="82"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CE28" s="82"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CF28" s="82"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CG28" s="82" t="str">
        <f>IF('Социально-коммуникативное разви'!V29="","",IF('Социально-коммуникативное разви'!V29&gt;1.5,"сформирован",IF('Социально-коммуникативное разви'!V29&lt;0.5,"не сформирован", "в стадии формирования")))</f>
        <v/>
      </c>
      <c r="CH28" s="82" t="str">
        <f>IF('Социально-коммуникативное разви'!W29="","",IF('Социально-коммуникативное разви'!W29&gt;1.5,"сформирован",IF('Социально-коммуникативное разви'!W29&lt;0.5,"не сформирован", "в стадии формирования")))</f>
        <v/>
      </c>
      <c r="CI28" s="82" t="str">
        <f>IF('Социально-коммуникативное разви'!X29="","",IF('Социально-коммуникативное разви'!X29&gt;1.5,"сформирован",IF('Социально-коммуникативное разви'!X29&lt;0.5,"не сформирован", "в стадии формирования")))</f>
        <v/>
      </c>
      <c r="CJ28" s="82" t="str">
        <f>IF('Социально-коммуникативное разви'!Y29="","",IF('Социально-коммуникативное разви'!Y29&gt;1.5,"сформирован",IF('Социально-коммуникативное разви'!Y29&lt;0.5,"не сформирован", "в стадии формирования")))</f>
        <v/>
      </c>
      <c r="CK28" s="82" t="str">
        <f>IF('Социально-коммуникативное разви'!Z29="","",IF('Социально-коммуникативное разви'!Z29&gt;1.5,"сформирован",IF('Социально-коммуникативное разви'!Z29&lt;0.5,"не сформирован", "в стадии формирования")))</f>
        <v/>
      </c>
      <c r="CL28" s="82" t="str">
        <f>IF('Физическое развитие'!K28="","",IF('Физическое развитие'!K28&gt;1.5,"сформирован",IF('Физическое развитие'!K28&lt;0.5,"не сформирован", "в стадии формирования")))</f>
        <v/>
      </c>
      <c r="CM28" s="214" t="str">
        <f>IF('Социально-коммуникативное разви'!M29="","",IF('Социально-коммуникативное разви'!N29="","",IF('Социально-коммуникативное разви'!AI29="","",IF('Социально-коммуникативное разви'!AN29="","",IF('Социально-коммуникативное разви'!AO29="","",IF('Социально-коммуникативное разви'!AP29="","",IF('Социально-коммуникативное разви'!AQ29="","",IF('Социально-коммуникативное разви'!AR29="","",IF('Социально-коммуникативное разви'!AS29="","",IF('Социально-коммуникативное разви'!AT29="","",IF('Социально-коммуникативное разви'!AV29="","",IF('Социально-коммуникативное разви'!AW29="","",IF('Социально-коммуникативное разви'!AX29="","",IF('Социально-коммуникативное разви'!AY29="","",IF('Физическое развитие'!K28="","",('Социально-коммуникативное разви'!M29+'Социально-коммуникативное разви'!N29+'Социально-коммуникативное разви'!AI29+'Социально-коммуникативное разви'!AN29+'Социально-коммуникативное разви'!AO29+'Социально-коммуникативное разви'!AP29+'Социально-коммуникативное разви'!AQ29+'Социально-коммуникативное разви'!AR29+'Социально-коммуникативное разви'!AS29+'Социально-коммуникативное разви'!AT29+'Социально-коммуникативное разви'!AV29+'Социально-коммуникативное разви'!AW29+'Социально-коммуникативное разви'!AX29+'Социально-коммуникативное разви'!AY29+'Физическое развитие'!K28)/15)))))))))))))))</f>
        <v/>
      </c>
      <c r="CN28" s="82" t="str">
        <f t="shared" si="5"/>
        <v/>
      </c>
      <c r="CO28" s="82" t="str">
        <f>IF('Социально-коммуникативное разви'!D29="","",IF('Социально-коммуникативное разви'!D29&gt;1.5,"сформирован",IF('Социально-коммуникативное разви'!D29&lt;0.5,"не сформирован", "в стадии формирования")))</f>
        <v/>
      </c>
      <c r="CP28" s="82"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CQ28" s="82"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CR28" s="82"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CS28" s="82" t="str">
        <f>IF('Социально-коммуникативное разви'!R29="","",IF('Социально-коммуникативное разви'!R29&gt;1.5,"сформирован",IF('Социально-коммуникативное разви'!R29&lt;0.5,"не сформирован", "в стадии формирования")))</f>
        <v/>
      </c>
      <c r="CT28" s="82"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CU28" s="82"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CV28" s="82" t="str">
        <f>IF('Социально-коммуникативное разви'!Y29="","",IF('Социально-коммуникативное разви'!Y29&gt;1.5,"сформирован",IF('Социально-коммуникативное разви'!Y29&lt;0.5,"не сформирован", "в стадии формирования")))</f>
        <v/>
      </c>
      <c r="CW28" s="82" t="str">
        <f>IF('Социально-коммуникативное разви'!Z29="","",IF('Социально-коммуникативное разви'!Z29&gt;1.5,"сформирован",IF('Социально-коммуникативное разви'!Z29&lt;0.5,"не сформирован", "в стадии формирования")))</f>
        <v/>
      </c>
      <c r="CX28" s="82" t="str">
        <f>IF('Социально-коммуникативное разви'!AU29="","",IF('Социально-коммуникативное разви'!AU29&gt;1.5,"сформирован",IF('Социально-коммуникативное разви'!AU29&lt;0.5,"не сформирован", "в стадии формирования")))</f>
        <v/>
      </c>
      <c r="CY28" s="82" t="str">
        <f>IF('Социально-коммуникативное разви'!AZ29="","",IF('Социально-коммуникативное разви'!AZ29&gt;1.5,"сформирован",IF('Социально-коммуникативное разви'!AZ29&lt;0.5,"не сформирован", "в стадии формирования")))</f>
        <v/>
      </c>
      <c r="CZ28" s="82" t="str">
        <f>IF('Социально-коммуникативное разви'!BA29="","",IF('Социально-коммуникативное разви'!BA29&gt;1.5,"сформирован",IF('Социально-коммуникативное разви'!BA29&lt;0.5,"не сформирован", "в стадии формирования")))</f>
        <v/>
      </c>
      <c r="DA28" s="82" t="str">
        <f>IF('Социально-коммуникативное разви'!BB29="","",IF('Социально-коммуникативное разви'!BB29&gt;1.5,"сформирован",IF('Социально-коммуникативное разви'!BB29&lt;0.5,"не сформирован", "в стадии формирования")))</f>
        <v/>
      </c>
      <c r="DB28" s="82" t="str">
        <f>IF('Познавательное развитие'!G29="","",IF('Познавательное развитие'!G29&gt;1.5,"сформирован",IF('Познавательное развитие'!G29&lt;0.5,"не сформирован", "в стадии формирования")))</f>
        <v/>
      </c>
      <c r="DC28" s="82" t="str">
        <f>IF('Познавательное развитие'!H29="","",IF('Познавательное развитие'!H29&gt;1.5,"сформирован",IF('Познавательное развитие'!H29&lt;0.5,"не сформирован", "в стадии формирования")))</f>
        <v/>
      </c>
      <c r="DD28" s="82" t="str">
        <f>IF('Познавательное развитие'!T29="","",IF('Познавательное развитие'!T29&gt;1.5,"сформирован",IF('Познавательное развитие'!T29&lt;0.5,"не сформирован", "в стадии формирования")))</f>
        <v/>
      </c>
      <c r="DE28" s="82" t="str">
        <f>IF('Познавательное развитие'!U29="","",IF('Познавательное развитие'!U29&gt;1.5,"сформирован",IF('Познавательное развитие'!U29&lt;0.5,"не сформирован", "в стадии формирования")))</f>
        <v/>
      </c>
      <c r="DF28" s="82" t="str">
        <f>IF('Познавательное развитие'!W29="","",IF('Познавательное развитие'!W29&gt;1.5,"сформирован",IF('Познавательное развитие'!W29&lt;0.5,"не сформирован", "в стадии формирования")))</f>
        <v/>
      </c>
      <c r="DG28" s="82" t="str">
        <f>IF('Познавательное развитие'!X29="","",IF('Познавательное развитие'!X29&gt;1.5,"сформирован",IF('Познавательное развитие'!X29&lt;0.5,"не сформирован", "в стадии формирования")))</f>
        <v/>
      </c>
      <c r="DH28" s="82" t="str">
        <f>IF('Познавательное развитие'!AB29="","",IF('Познавательное развитие'!AB29&gt;1.5,"сформирован",IF('Познавательное развитие'!AB29&lt;0.5,"не сформирован", "в стадии формирования")))</f>
        <v/>
      </c>
      <c r="DI28" s="82" t="str">
        <f>IF('Познавательное развитие'!AC29="","",IF('Познавательное развитие'!AC29&gt;1.5,"сформирован",IF('Познавательное развитие'!AC29&lt;0.5,"не сформирован", "в стадии формирования")))</f>
        <v/>
      </c>
      <c r="DJ28" s="82" t="str">
        <f>IF('Познавательное развитие'!AD29="","",IF('Познавательное развитие'!AD29&gt;1.5,"сформирован",IF('Познавательное развитие'!AD29&lt;0.5,"не сформирован", "в стадии формирования")))</f>
        <v/>
      </c>
      <c r="DK28" s="82" t="str">
        <f>IF('Познавательное развитие'!AE29="","",IF('Познавательное развитие'!AE29&gt;1.5,"сформирован",IF('Познавательное развитие'!AE29&lt;0.5,"не сформирован", "в стадии формирования")))</f>
        <v/>
      </c>
      <c r="DL28" s="82" t="str">
        <f>IF('Познавательное развитие'!AF29="","",IF('Познавательное развитие'!AF29&gt;1.5,"сформирован",IF('Познавательное развитие'!AF29&lt;0.5,"не сформирован", "в стадии формирования")))</f>
        <v/>
      </c>
      <c r="DM28" s="82" t="str">
        <f>IF('Познавательное развитие'!AG29="","",IF('Познавательное развитие'!AG29&gt;1.5,"сформирован",IF('Познавательное развитие'!AG29&lt;0.5,"не сформирован", "в стадии формирования")))</f>
        <v/>
      </c>
      <c r="DN28" s="82" t="str">
        <f>IF('Познавательное развитие'!AI29="","",IF('Познавательное развитие'!AI29&gt;1.5,"сформирован",IF('Познавательное развитие'!AI29&lt;0.5,"не сформирован", "в стадии формирования")))</f>
        <v/>
      </c>
      <c r="DO28" s="82" t="str">
        <f>IF('Познавательное развитие'!AJ29="","",IF('Познавательное развитие'!AJ29&gt;1.5,"сформирован",IF('Познавательное развитие'!AJ29&lt;0.5,"не сформирован", "в стадии формирования")))</f>
        <v/>
      </c>
      <c r="DP28" s="82" t="str">
        <f>IF('Познавательное развитие'!AK29="","",IF('Познавательное развитие'!AK29&gt;1.5,"сформирован",IF('Познавательное развитие'!AK29&lt;0.5,"не сформирован", "в стадии формирования")))</f>
        <v/>
      </c>
      <c r="DQ28" s="82" t="str">
        <f>IF('Познавательное развитие'!AL29="","",IF('Познавательное развитие'!AL29&gt;1.5,"сформирован",IF('Познавательное развитие'!AL29&lt;0.5,"не сформирован", "в стадии формирования")))</f>
        <v/>
      </c>
      <c r="DR28" s="82" t="str">
        <f>IF('Речевое развитие'!Q28="","",IF('Речевое развитие'!Q28&gt;1.5,"сформирован",IF('Речевое развитие'!Q28&lt;0.5,"не сформирован", "в стадии формирования")))</f>
        <v/>
      </c>
      <c r="DS28" s="82" t="str">
        <f>IF('Речевое развитие'!R28="","",IF('Речевое развитие'!R28&gt;1.5,"сформирован",IF('Речевое развитие'!R28&lt;0.5,"не сформирован", "в стадии формирования")))</f>
        <v/>
      </c>
      <c r="DT28" s="82" t="str">
        <f>IF('Речевое развитие'!S28="","",IF('Речевое развитие'!S28&gt;1.5,"сформирован",IF('Речевое развитие'!S28&lt;0.5,"не сформирован", "в стадии формирования")))</f>
        <v/>
      </c>
      <c r="DU28" s="82" t="str">
        <f>IF('Речевое развитие'!T28="","",IF('Речевое развитие'!T28&gt;1.5,"сформирован",IF('Речевое развитие'!T28&lt;0.5,"не сформирован", "в стадии формирования")))</f>
        <v/>
      </c>
      <c r="DV28" s="82" t="str">
        <f>IF('Речевое развитие'!U28="","",IF('Речевое развитие'!U28&gt;1.5,"сформирован",IF('Речевое развитие'!U28&lt;0.5,"не сформирован", "в стадии формирования")))</f>
        <v/>
      </c>
      <c r="DW28" s="82" t="str">
        <f>IF('Художественно-эстетическое разв'!S29="","",IF('Художественно-эстетическое разв'!S29&gt;1.5,"сформирован",IF('Художественно-эстетическое разв'!S29&lt;0.5,"не сформирован", "в стадии формирования")))</f>
        <v/>
      </c>
      <c r="DX28" s="82" t="str">
        <f>IF('Художественно-эстетическое разв'!T29="","",IF('Художественно-эстетическое разв'!T29&gt;1.5,"сформирован",IF('Художественно-эстетическое разв'!T29&lt;0.5,"не сформирован", "в стадии формирования")))</f>
        <v/>
      </c>
      <c r="DY28" s="82" t="str">
        <f>IF('Физическое развитие'!T28="","",IF('Физическое развитие'!T28&gt;1.5,"сформирован",IF('Физическое развитие'!T28&lt;0.5,"не сформирован", "в стадии формирования")))</f>
        <v/>
      </c>
      <c r="DZ28" s="82" t="str">
        <f>IF('Физическое развитие'!U28="","",IF('Физическое развитие'!U28&gt;1.5,"сформирован",IF('Физическое развитие'!U28&lt;0.5,"не сформирован", "в стадии формирования")))</f>
        <v/>
      </c>
      <c r="EA28" s="82" t="str">
        <f>IF('Физическое развитие'!V28="","",IF('Физическое развитие'!V28&gt;1.5,"сформирован",IF('Физическое развитие'!V28&lt;0.5,"не сформирован", "в стадии формирования")))</f>
        <v/>
      </c>
      <c r="EB28" s="214" t="str">
        <f>IF('Социально-коммуникативное разви'!D29="","",IF('Социально-коммуникативное разви'!E29="","",IF('Социально-коммуникативное разви'!F29="","",IF('Социально-коммуникативное разви'!Q29="","",IF('Социально-коммуникативное разви'!R29="","",IF('Социально-коммуникативное разви'!S29="","",IF('Социально-коммуникативное разви'!T29="","",IF('Социально-коммуникативное разви'!Y29="","",IF('Социально-коммуникативное разви'!Z29="","",IF('Социально-коммуникативное разви'!AU29="","",IF('Социально-коммуникативное разви'!AZ29="","",IF('Социально-коммуникативное разви'!BA29="","",IF('Социально-коммуникативное разви'!BB29="","",IF('Познавательное развитие'!G29="","",IF('Познавательное развитие'!H29="","",IF('Познавательное развитие'!T29="","",IF('Познавательное развитие'!U29="","",IF('Познавательное развитие'!W29="","",IF('Познавательное развитие'!X29="","",IF('Познавательное развитие'!AB29="","",IF('Познавательное развитие'!AC29="","",IF('Познавательное развитие'!AD29="","",IF('Познавательное развитие'!AE29="","",IF('Познавательное развитие'!AF29="","",IF('Познавательное развитие'!AG29="","",IF('Познавательное развитие'!AI29="","",IF('Познавательное развитие'!AJ29="","",IF('Познавательное развитие'!AK29="","",IF('Познавательное развитие'!AL29="","",IF('Речевое развитие'!Q28="","",IF('Речевое развитие'!R28="","",IF('Речевое развитие'!S28="","",IF('Речевое развитие'!T28="","",IF('Речевое развитие'!U28="","",IF('Художественно-эстетическое разв'!S29="","",IF('Художественно-эстетическое разв'!T29="","",IF('Физическое развитие'!T28="","",IF('Физическое развитие'!U28="","",IF('Физическое развитие'!V28="","",('Социально-коммуникативное разви'!D29+'Социально-коммуникативное разви'!E29+'Социально-коммуникативное разви'!F29+'Социально-коммуникативное разви'!Q29+'Социально-коммуникативное разви'!R29+'Социально-коммуникативное разви'!S29+'Социально-коммуникативное разви'!T29+'Социально-коммуникативное разви'!Y29+'Социально-коммуникативное разви'!Z29+'Социально-коммуникативное разви'!AU29+'Социально-коммуникативное разви'!AZ29+'Социально-коммуникативное разви'!BA29+'Социально-коммуникативное разви'!BB29+'Познавательное развитие'!G29+'Познавательное развитие'!H29+'Познавательное развитие'!T29+'Познавательное развитие'!U29+'Познавательное развитие'!W29+'Познавательное развитие'!X29+'Познавательное развитие'!AB29+'Познавательное развитие'!AC29+'Познавательное развитие'!AD29+'Познавательное развитие'!AE29+'Познавательное развитие'!AF29+'Познавательное развитие'!AG29+'Познавательное развитие'!AI29+'Познавательное развитие'!AJ29+'Познавательное развитие'!AK29+'Познавательное развитие'!AL29+'Речевое развитие'!Q28+'Речевое развитие'!R28+'Речевое развитие'!S28+'Речевое развитие'!T28+'Речевое развитие'!U28+'Художественно-эстетическое разв'!S29+'Художественно-эстетическое разв'!T29+'Физическое развитие'!T28+'Физическое развитие'!U28+'Физическое развитие'!V28)/39)))))))))))))))))))))))))))))))))))))))</f>
        <v/>
      </c>
      <c r="EC28" s="82" t="str">
        <f t="shared" si="6"/>
        <v/>
      </c>
    </row>
    <row r="29" spans="1:133">
      <c r="A29" s="89">
        <f>список!A27</f>
        <v>26</v>
      </c>
      <c r="B29" s="82" t="str">
        <f>IF(список!B27="","",список!B27)</f>
        <v/>
      </c>
      <c r="C29" s="82">
        <f>IF(список!C27="","",список!C27)</f>
        <v>0</v>
      </c>
      <c r="D29" s="82" t="str">
        <f>IF('Социально-коммуникативное разви'!AA30="","",IF('Социально-коммуникативное разви'!AA30&gt;1.5,"сформирован",IF('Социально-коммуникативное разви'!AA30&lt;0.5,"не сформирован", "в стадии формирования")))</f>
        <v/>
      </c>
      <c r="E29" s="82" t="str">
        <f>IF('Социально-коммуникативное разви'!AB30="","",IF('Социально-коммуникативное разви'!AB30&gt;1.5,"сформирован",IF('Социально-коммуникативное разви'!AB30&lt;0.5,"не сформирован", "в стадии формирования")))</f>
        <v/>
      </c>
      <c r="F29" s="82" t="str">
        <f>IF('Социально-коммуникативное разви'!AC30="","",IF('Социально-коммуникативное разви'!AC30&gt;1.5,"сформирован",IF('Социально-коммуникативное разви'!AC30&lt;0.5,"не сформирован", "в стадии формирования")))</f>
        <v/>
      </c>
      <c r="G29" s="82" t="str">
        <f>IF('Социально-коммуникативное разви'!AD30="","",IF('Социально-коммуникативное разви'!AD30&gt;1.5,"сформирован",IF('Социально-коммуникативное разви'!AD30&lt;0.5,"не сформирован", "в стадии формирования")))</f>
        <v/>
      </c>
      <c r="H29" s="82" t="str">
        <f>IF('Социально-коммуникативное разви'!AE30="","",IF('Социально-коммуникативное разви'!AE30&gt;1.5,"сформирован",IF('Социально-коммуникативное разви'!AE30&lt;0.5,"не сформирован", "в стадии формирования")))</f>
        <v/>
      </c>
      <c r="I29" s="82" t="str">
        <f>IF('Социально-коммуникативное разви'!AF30="","",IF('Социально-коммуникативное разви'!AF30&gt;1.5,"сформирован",IF('Социально-коммуникативное разви'!AF30&lt;0.5,"не сформирован", "в стадии формирования")))</f>
        <v/>
      </c>
      <c r="J29" s="82" t="str">
        <f>IF('Познавательное развитие'!D30="","",IF('Познавательное развитие'!D30&gt;1.5,"сформирован",IF('Познавательное развитие'!D30&lt;0.5,"не сформирован", "в стадии формирования")))</f>
        <v/>
      </c>
      <c r="K29" s="82" t="str">
        <f>IF('Познавательное развитие'!E30="","",IF('Познавательное развитие'!E30&gt;1.5,"сформирован",IF('Познавательное развитие'!E30&lt;0.5,"не сформирован", "в стадии формирования")))</f>
        <v/>
      </c>
      <c r="L29" s="82" t="str">
        <f>IF('Познавательное развитие'!F30="","",IF('Познавательное развитие'!F30&gt;1.5,"сформирован",IF('Познавательное развитие'!F30&lt;0.5,"не сформирован", "в стадии формирования")))</f>
        <v/>
      </c>
      <c r="M29" s="82" t="str">
        <f>IF('Познавательное развитие'!G30="","",IF('Познавательное развитие'!G30&gt;1.5,"сформирован",IF('Познавательное развитие'!G30&lt;0.5,"не сформирован", "в стадии формирования")))</f>
        <v/>
      </c>
      <c r="N29" s="82" t="str">
        <f>IF('Познавательное развитие'!H30="","",IF('Познавательное развитие'!H30&gt;1.5,"сформирован",IF('Познавательное развитие'!H30&lt;0.5,"не сформирован", "в стадии формирования")))</f>
        <v/>
      </c>
      <c r="O29" s="82" t="str">
        <f>IF('Познавательное развитие'!I30="","",IF('Познавательное развитие'!I30&gt;1.5,"сформирован",IF('Познавательное развитие'!I30&lt;0.5,"не сформирован", "в стадии формирования")))</f>
        <v/>
      </c>
      <c r="P29" s="82" t="str">
        <f>IF('Познавательное развитие'!J30="","",IF('Познавательное развитие'!J30&gt;1.5,"сформирован",IF('Познавательное развитие'!J30&lt;0.5,"не сформирован", "в стадии формирования")))</f>
        <v/>
      </c>
      <c r="Q29" s="82" t="str">
        <f>IF('Познавательное развитие'!K30="","",IF('Познавательное развитие'!K30&gt;1.5,"сформирован",IF('Познавательное развитие'!K30&lt;0.5,"не сформирован", "в стадии формирования")))</f>
        <v/>
      </c>
      <c r="R29" s="82"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S29" s="82" t="str">
        <f>IF('Художественно-эстетическое разв'!E30="","",IF('Художественно-эстетическое разв'!E30&gt;1.5,"сформирован",IF('Художественно-эстетическое разв'!E30&lt;0.5,"не сформирован", "в стадии формирования")))</f>
        <v/>
      </c>
      <c r="T29" s="82" t="str">
        <f>IF('Художественно-эстетическое разв'!F30="","",IF('Художественно-эстетическое разв'!F30&gt;1.5,"сформирован",IF('Художественно-эстетическое разв'!F30&lt;0.5,"не сформирован", "в стадии формирования")))</f>
        <v/>
      </c>
      <c r="U29" s="82" t="str">
        <f>IF('Художественно-эстетическое разв'!G30="","",IF('Художественно-эстетическое разв'!G30&gt;1.5,"сформирован",IF('Художественно-эстетическое разв'!G30&lt;0.5,"не сформирован", "в стадии формирования")))</f>
        <v/>
      </c>
      <c r="V29" s="82"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W29" s="82" t="str">
        <f>IF('Художественно-эстетическое разв'!I30="","",IF('Художественно-эстетическое разв'!I30&gt;1.5,"сформирован",IF('Художественно-эстетическое разв'!I30&lt;0.5,"не сформирован", "в стадии формирования")))</f>
        <v/>
      </c>
      <c r="X29" s="82" t="str">
        <f>IF('Художественно-эстетическое разв'!J30="","",IF('Художественно-эстетическое разв'!J30&gt;1.5,"сформирован",IF('Художественно-эстетическое разв'!J30&lt;0.5,"не сформирован", "в стадии формирования")))</f>
        <v/>
      </c>
      <c r="Y29" s="82" t="str">
        <f>IF('Физическое развитие'!W29="","",IF('Физическое развитие'!W29&gt;1.5,"сформирован",IF('Физическое развитие'!W29&lt;0.5,"не сформирован", "в стадии формирования")))</f>
        <v/>
      </c>
      <c r="Z29" s="214" t="str">
        <f>IF('Социально-коммуникативное разви'!AA30="","",IF('Социально-коммуникативное разви'!AF30="","",IF('Социально-коммуникативное разви'!AG30="","",IF('Социально-коммуникативное разви'!AH30="","",IF('Социально-коммуникативное разви'!AJ30="","",IF('Социально-коммуникативное разви'!AK30="","",IF('Познавательное развитие'!D30="","",IF('Познавательное развитие'!I30="","",IF('Познавательное развитие'!M30="","",IF('Познавательное развитие'!N30="","",IF('Познавательное развитие'!O30="","",IF('Познавательное развитие'!P30="","",IF('Познавательное развитие'!Q30="","",IF('Познавательное развитие'!Y30="","",IF('Художественно-эстетическое разв'!D30="","",IF('Художественно-эстетическое разв'!G30="","",IF('Художественно-эстетическое разв'!H30="","",IF('Художественно-эстетическое разв'!I30="","",IF('Физическое развитие'!W29="","",IF('Художественно-эстетическое разв'!L30="","",IF('Художественно-эстетическое разв'!M30="","",IF('Художественно-эстетическое разв'!U30="","",('Социально-коммуникативное разви'!AA30+'Социально-коммуникативное разви'!AF30+'Социально-коммуникативное разви'!AG30+'Социально-коммуникативное разви'!AH30+'Социально-коммуникативное разви'!AJ30+'Социально-коммуникативное разви'!AK30+'Познавательное развитие'!D30+'Познавательное развитие'!I30+'Познавательное развитие'!M30+'Познавательное развитие'!N30+'Познавательное развитие'!O30+'Познавательное развитие'!P30+'Познавательное развитие'!Q30+'Познавательное развитие'!Y30+'Художественно-эстетическое разв'!D30+'Художественно-эстетическое разв'!G30+'Художественно-эстетическое разв'!H30+'Художественно-эстетическое разв'!I30+'Художественно-эстетическое разв'!L30+'Художественно-эстетическое разв'!M30+'Художественно-эстетическое разв'!U30+'Физическое развитие'!W29)/22))))))))))))))))))))))</f>
        <v/>
      </c>
      <c r="AA29" s="82" t="str">
        <f t="shared" si="0"/>
        <v/>
      </c>
      <c r="AB29" s="82"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AC29" s="82"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AD29" s="82"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AE29" s="82"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AF29" s="82"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AG29" s="82"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AH29" s="82"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AI29" s="82" t="str">
        <f>IF('Познавательное развитие'!V30="","",IF('Познавательное развитие'!V30&gt;1.5,"сформирован",IF('Познавательное развитие'!V30&lt;0.5,"не сформирован", "в стадии формирования")))</f>
        <v/>
      </c>
      <c r="AJ29" s="82" t="str">
        <f>IF('Художественно-эстетическое разв'!Z30="","",IF('Художественно-эстетическое разв'!Z30&gt;1.5,"сформирован",IF('Художественно-эстетическое разв'!Z30&lt;0.5,"не сформирован", "в стадии формирования")))</f>
        <v/>
      </c>
      <c r="AK29" s="82" t="str">
        <f>IF('Художественно-эстетическое разв'!AA30="","",IF('Художественно-эстетическое разв'!AA30&gt;1.5,"сформирован",IF('Художественно-эстетическое разв'!AA30&lt;0.5,"не сформирован", "в стадии формирования")))</f>
        <v/>
      </c>
      <c r="AL29" s="214" t="str">
        <f>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разви'!X30="","",IF('Познавательное развитие'!V30="","",IF('Художественно-эстетическое разв'!Z30="","",IF('Художественно-эстетическое разв'!AE30="","",('Социально-коммуникативное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разви'!X30+'Познавательное развитие'!V30+'Художественно-эстетическое разв'!Z30+'Художественно-эстетическое разв'!AE30)/10))))))))))</f>
        <v/>
      </c>
      <c r="AM29" s="82" t="str">
        <f t="shared" si="1"/>
        <v/>
      </c>
      <c r="AN29" s="82"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AO29" s="82" t="str">
        <f>IF('Социально-коммуникативное разви'!V30="","",IF('Социально-коммуникативное разви'!V30&gt;1.5,"сформирован",IF('Социально-коммуникативное разви'!V30&lt;0.5,"не сформирован", "в стадии формирования")))</f>
        <v/>
      </c>
      <c r="AP29" s="82" t="str">
        <f>IF('Социально-коммуникативное разви'!W30="","",IF('Социально-коммуникативное разви'!W30&gt;1.5,"сформирован",IF('Социально-коммуникативное разви'!W30&lt;0.5,"не сформирован", "в стадии формирования")))</f>
        <v/>
      </c>
      <c r="AQ29" s="82" t="str">
        <f>IF('Художественно-эстетическое разв'!Y30="","",IF('Художественно-эстетическое разв'!Y30&gt;1.5,"сформирован",IF('Художественно-эстетическое разв'!Y30&lt;0.5,"не сформирован", "в стадии формирования")))</f>
        <v/>
      </c>
      <c r="AR29" s="82" t="str">
        <f>IF('Художественно-эстетическое разв'!Z30="","",IF('Художественно-эстетическое разв'!Z30&gt;1.5,"сформирован",IF('Художественно-эстетическое разв'!Z30&lt;0.5,"не сформирован", "в стадии формирования")))</f>
        <v/>
      </c>
      <c r="AS29" s="214" t="str">
        <f>IF('Социально-коммуникативное разви'!U30="","",IF('Социально-коммуникативное разви'!V30="","",IF('Социально-коммуникативное разви'!W30="","",IF('Художественно-эстетическое разв'!AC30="","",IF('Художественно-эстетическое разв'!AD30="","",('Социально-коммуникативное разви'!U30+'Социально-коммуникативное разви'!V30+'Социально-коммуникативное разви'!W30+'Художественно-эстетическое разв'!AC30+'Художественно-эстетическое разв'!AD30)/5)))))</f>
        <v/>
      </c>
      <c r="AT29" s="82" t="str">
        <f t="shared" si="2"/>
        <v/>
      </c>
      <c r="AU29" s="82" t="str">
        <f>IF('Речевое развитие'!D29="","",IF('Речевое развитие'!D29&gt;1.5,"сформирован",IF('Речевое развитие'!D29&lt;0.5,"не сформирован", "в стадии формирования")))</f>
        <v/>
      </c>
      <c r="AV29" s="82" t="str">
        <f>IF('Речевое развитие'!E29="","",IF('Речевое развитие'!E29&gt;1.5,"сформирован",IF('Речевое развитие'!E29&lt;0.5,"не сформирован", "в стадии формирования")))</f>
        <v/>
      </c>
      <c r="AW29" s="82" t="str">
        <f>IF('Речевое развитие'!F29="","",IF('Речевое развитие'!F29&gt;1.5,"сформирован",IF('Речевое развитие'!F29&lt;0.5,"не сформирован", "в стадии формирования")))</f>
        <v/>
      </c>
      <c r="AX29" s="82" t="str">
        <f>IF('Речевое развитие'!G29="","",IF('Речевое развитие'!G29&gt;1.5,"сформирован",IF('Речевое развитие'!G29&lt;0.5,"не сформирован", "в стадии формирования")))</f>
        <v/>
      </c>
      <c r="AY29" s="82" t="str">
        <f>IF('Речевое развитие'!H29="","",IF('Речевое развитие'!H29&gt;1.5,"сформирован",IF('Речевое развитие'!H29&lt;0.5,"не сформирован", "в стадии формирования")))</f>
        <v/>
      </c>
      <c r="AZ29" s="82" t="str">
        <f>IF('Речевое развитие'!I29="","",IF('Речевое развитие'!I29&gt;1.5,"сформирован",IF('Речевое развитие'!I29&lt;0.5,"не сформирован", "в стадии формирования")))</f>
        <v/>
      </c>
      <c r="BA29" s="82" t="str">
        <f>IF('Речевое развитие'!J29="","",IF('Речевое развитие'!J29&gt;1.5,"сформирован",IF('Речевое развитие'!J29&lt;0.5,"не сформирован", "в стадии формирования")))</f>
        <v/>
      </c>
      <c r="BB29" s="82" t="str">
        <f>IF('Речевое развитие'!K29="","",IF('Речевое развитие'!K29&gt;1.5,"сформирован",IF('Речевое развитие'!K29&lt;0.5,"не сформирован", "в стадии формирования")))</f>
        <v/>
      </c>
      <c r="BC29" s="82" t="str">
        <f>IF('Речевое развитие'!L29="","",IF('Речевое развитие'!L29&gt;1.5,"сформирован",IF('Речевое развитие'!L29&lt;0.5,"не сформирован", "в стадии формирования")))</f>
        <v/>
      </c>
      <c r="BD29" s="82" t="str">
        <f>IF('Речевое развитие'!M29="","",IF('Речевое развитие'!M29&gt;1.5,"сформирован",IF('Речевое развитие'!M29&lt;0.5,"не сформирован", "в стадии формирования")))</f>
        <v/>
      </c>
      <c r="BE29" s="82" t="str">
        <f>IF('Речевое развитие'!N29="","",IF('Речевое развитие'!N29&gt;1.5,"сформирован",IF('Речевое развитие'!N29&lt;0.5,"не сформирован", "в стадии формирования")))</f>
        <v/>
      </c>
      <c r="BF29" s="214" t="str">
        <f>IF('Речевое развитие'!D29="","",IF('Речевое развитие'!E29="","",IF('Речевое развитие'!F29="","",IF('Речевое развитие'!G29="","",IF('Речевое развитие'!H29="","",IF('Речевое развитие'!I29="","",IF('Речевое развитие'!J29="","",IF('Речевое развитие'!K29="","",IF('Речевое развитие'!L29="","",IF('Речевое развитие'!M29="","",IF('Речевое развитие'!N29="","",('Речевое развитие'!D29+'Речевое развитие'!E29+'Речевое развитие'!F29+'Речевое развитие'!G29+'Речевое развитие'!H29+'Речевое развитие'!I29+'Речевое развитие'!J29+'Речевое развитие'!K29+'Речевое развитие'!L29+'Речевое развитие'!M29+'Речевое развитие'!N29)/11)))))))))))</f>
        <v/>
      </c>
      <c r="BG29" s="82" t="str">
        <f t="shared" si="3"/>
        <v/>
      </c>
      <c r="BH29" s="82" t="str">
        <f>IF('Художественно-эстетическое разв'!Y30="","",IF('Художественно-эстетическое разв'!Y30&gt;1.5,"сформирован",IF('Художественно-эстетическое разв'!Y30&lt;0.5,"не сформирован", "в стадии формирования")))</f>
        <v/>
      </c>
      <c r="BI29" s="82" t="str">
        <f>IF('Физическое развитие'!D29="","",IF('Физическое развитие'!D29&gt;1.5,"сформирован",IF('Физическое развитие'!D29&lt;0.5,"не сформирован", "в стадии формирования")))</f>
        <v/>
      </c>
      <c r="BJ29" s="82" t="str">
        <f>IF('Физическое развитие'!E29="","",IF('Физическое развитие'!E29&gt;1.5,"сформирован",IF('Физическое развитие'!E29&lt;0.5,"не сформирован", "в стадии формирования")))</f>
        <v/>
      </c>
      <c r="BK29" s="82" t="str">
        <f>IF('Физическое развитие'!F29="","",IF('Физическое развитие'!F29&gt;1.5,"сформирован",IF('Физическое развитие'!F29&lt;0.5,"не сформирован", "в стадии формирования")))</f>
        <v/>
      </c>
      <c r="BL29" s="82" t="str">
        <f>IF('Физическое развитие'!G29="","",IF('Физическое развитие'!G29&gt;1.5,"сформирован",IF('Физическое развитие'!G29&lt;0.5,"не сформирован", "в стадии формирования")))</f>
        <v/>
      </c>
      <c r="BM29" s="82" t="str">
        <f>IF('Физическое развитие'!H29="","",IF('Физическое развитие'!H29&gt;1.5,"сформирован",IF('Физическое развитие'!H29&lt;0.5,"не сформирован", "в стадии формирования")))</f>
        <v/>
      </c>
      <c r="BN29" s="82" t="str">
        <f>IF('Физическое развитие'!I29="","",IF('Физическое развитие'!I29&gt;1.5,"сформирован",IF('Физическое развитие'!I29&lt;0.5,"не сформирован", "в стадии формирования")))</f>
        <v/>
      </c>
      <c r="BO29" s="82" t="str">
        <f>IF('Физическое развитие'!J29="","",IF('Физическое развитие'!J29&gt;1.5,"сформирован",IF('Физическое развитие'!J29&lt;0.5,"не сформирован", "в стадии формирования")))</f>
        <v/>
      </c>
      <c r="BP29" s="82" t="str">
        <f>IF('Физическое развитие'!K29="","",IF('Физическое развитие'!K29&gt;1.5,"сформирован",IF('Физическое развитие'!K29&lt;0.5,"не сформирован", "в стадии формирования")))</f>
        <v/>
      </c>
      <c r="BQ29" s="82" t="str">
        <f>IF('Физическое развитие'!L29="","",IF('Физическое развитие'!L29&gt;1.5,"сформирован",IF('Физическое развитие'!L29&lt;0.5,"не сформирован", "в стадии формирования")))</f>
        <v/>
      </c>
      <c r="BR29" s="82" t="str">
        <f>IF('Физическое развитие'!M29="","",IF('Физическое развитие'!M29&gt;1.5,"сформирован",IF('Физическое развитие'!M29&lt;0.5,"не сформирован", "в стадии формирования")))</f>
        <v/>
      </c>
      <c r="BS29" s="82" t="str">
        <f>IF('Физическое развитие'!N29="","",IF('Физическое развитие'!N29&gt;1.5,"сформирован",IF('Физическое развитие'!N29&lt;0.5,"не сформирован", "в стадии формирования")))</f>
        <v/>
      </c>
      <c r="BT29" s="82" t="str">
        <f>IF('Физическое развитие'!O29="","",IF('Физическое развитие'!O29&gt;1.5,"сформирован",IF('Физическое развитие'!O29&lt;0.5,"не сформирован", "в стадии формирования")))</f>
        <v/>
      </c>
      <c r="BU29" s="82" t="str">
        <f>IF('Физическое развитие'!P29="","",IF('Физическое развитие'!P29&gt;1.5,"сформирован",IF('Физическое развитие'!P29&lt;0.5,"не сформирован", "в стадии формирования")))</f>
        <v/>
      </c>
      <c r="BV29" s="214" t="str">
        <f>IF('Художественно-эстетическое разв'!Y30="","",IF('Физическое развитие'!D29="","",IF('Физическое развитие'!E29="","",IF('Физическое развитие'!F29="","",IF('Физическое развитие'!H29="","",IF('Физическое развитие'!I29="","",IF('Физическое развитие'!J29="","",IF('Физическое развитие'!L29="","",IF('Физическое развитие'!M29="","",IF('Физическое развитие'!G29="","",IF('Физическое развитие'!N29="","",IF('Физическое развитие'!O29="","",IF('Физическое развитие'!P29="","",IF('Физическое развитие'!Q29="","",('Художественно-эстетическое разв'!Y30+'Физическое развитие'!D29+'Физическое развитие'!E29+'Физическое развитие'!F29+'Физическое развитие'!H29+'Физическое развитие'!I29+'Физическое развитие'!J29+'Физическое развитие'!L29+'Физическое развитие'!M29+'Физическое развитие'!G29+'Физическое развитие'!N29+'Физическое развитие'!O29+'Физическое развитие'!P29+'Физическое развитие'!Q29)/14))))))))))))))</f>
        <v/>
      </c>
      <c r="BW29" s="82" t="str">
        <f t="shared" si="4"/>
        <v/>
      </c>
      <c r="BX29" s="82"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BY29" s="82" t="str">
        <f>IF('Социально-коммуникативное разви'!N30="","",IF('Социально-коммуникативное разви'!N30&gt;1.5,"сформирован",IF('Социально-коммуникативное разви'!N30&lt;0.5,"не сформирован", "в стадии формирования")))</f>
        <v/>
      </c>
      <c r="BZ29" s="82" t="str">
        <f>IF('Социально-коммуникативное разви'!O30="","",IF('Социально-коммуникативное разви'!O30&gt;1.5,"сформирован",IF('Социально-коммуникативное разви'!O30&lt;0.5,"не сформирован", "в стадии формирования")))</f>
        <v/>
      </c>
      <c r="CA29" s="82" t="str">
        <f>IF('Социально-коммуникативное разви'!P30="","",IF('Социально-коммуникативное разви'!P30&gt;1.5,"сформирован",IF('Социально-коммуникативное разви'!P30&lt;0.5,"не сформирован", "в стадии формирования")))</f>
        <v/>
      </c>
      <c r="CB29" s="82"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CC29" s="82" t="str">
        <f>IF('Социально-коммуникативное разви'!R30="","",IF('Социально-коммуникативное разви'!R30&gt;1.5,"сформирован",IF('Социально-коммуникативное разви'!R30&lt;0.5,"не сформирован", "в стадии формирования")))</f>
        <v/>
      </c>
      <c r="CD29" s="82"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CE29" s="82"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CF29" s="82"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CG29" s="82" t="str">
        <f>IF('Социально-коммуникативное разви'!V30="","",IF('Социально-коммуникативное разви'!V30&gt;1.5,"сформирован",IF('Социально-коммуникативное разви'!V30&lt;0.5,"не сформирован", "в стадии формирования")))</f>
        <v/>
      </c>
      <c r="CH29" s="82" t="str">
        <f>IF('Социально-коммуникативное разви'!W30="","",IF('Социально-коммуникативное разви'!W30&gt;1.5,"сформирован",IF('Социально-коммуникативное разви'!W30&lt;0.5,"не сформирован", "в стадии формирования")))</f>
        <v/>
      </c>
      <c r="CI29" s="82" t="str">
        <f>IF('Социально-коммуникативное разви'!X30="","",IF('Социально-коммуникативное разви'!X30&gt;1.5,"сформирован",IF('Социально-коммуникативное разви'!X30&lt;0.5,"не сформирован", "в стадии формирования")))</f>
        <v/>
      </c>
      <c r="CJ29" s="82" t="str">
        <f>IF('Социально-коммуникативное разви'!Y30="","",IF('Социально-коммуникативное разви'!Y30&gt;1.5,"сформирован",IF('Социально-коммуникативное разви'!Y30&lt;0.5,"не сформирован", "в стадии формирования")))</f>
        <v/>
      </c>
      <c r="CK29" s="82" t="str">
        <f>IF('Социально-коммуникативное разви'!Z30="","",IF('Социально-коммуникативное разви'!Z30&gt;1.5,"сформирован",IF('Социально-коммуникативное разви'!Z30&lt;0.5,"не сформирован", "в стадии формирования")))</f>
        <v/>
      </c>
      <c r="CL29" s="82" t="str">
        <f>IF('Физическое развитие'!K29="","",IF('Физическое развитие'!K29&gt;1.5,"сформирован",IF('Физическое развитие'!K29&lt;0.5,"не сформирован", "в стадии формирования")))</f>
        <v/>
      </c>
      <c r="CM29" s="214" t="str">
        <f>IF('Социально-коммуникативное разви'!M30="","",IF('Социально-коммуникативное разви'!N30="","",IF('Социально-коммуникативное разви'!AI30="","",IF('Социально-коммуникативное разви'!AN30="","",IF('Социально-коммуникативное разви'!AO30="","",IF('Социально-коммуникативное разви'!AP30="","",IF('Социально-коммуникативное разви'!AQ30="","",IF('Социально-коммуникативное разви'!AR30="","",IF('Социально-коммуникативное разви'!AS30="","",IF('Социально-коммуникативное разви'!AT30="","",IF('Социально-коммуникативное разви'!AV30="","",IF('Социально-коммуникативное разви'!AW30="","",IF('Социально-коммуникативное разви'!AX30="","",IF('Социально-коммуникативное разви'!AY30="","",IF('Физическое развитие'!K29="","",('Социально-коммуникативное разви'!M30+'Социально-коммуникативное разви'!N30+'Социально-коммуникативное разви'!AI30+'Социально-коммуникативное разви'!AN30+'Социально-коммуникативное разви'!AO30+'Социально-коммуникативное разви'!AP30+'Социально-коммуникативное разви'!AQ30+'Социально-коммуникативное разви'!AR30+'Социально-коммуникативное разви'!AS30+'Социально-коммуникативное разви'!AT30+'Социально-коммуникативное разви'!AV30+'Социально-коммуникативное разви'!AW30+'Социально-коммуникативное разви'!AX30+'Социально-коммуникативное разви'!AY30+'Физическое развитие'!K29)/15)))))))))))))))</f>
        <v/>
      </c>
      <c r="CN29" s="82" t="str">
        <f t="shared" si="5"/>
        <v/>
      </c>
      <c r="CO29" s="82" t="str">
        <f>IF('Социально-коммуникативное разви'!D30="","",IF('Социально-коммуникативное разви'!D30&gt;1.5,"сформирован",IF('Социально-коммуникативное разви'!D30&lt;0.5,"не сформирован", "в стадии формирования")))</f>
        <v/>
      </c>
      <c r="CP29" s="82"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CQ29" s="82"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CR29" s="82"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CS29" s="82" t="str">
        <f>IF('Социально-коммуникативное разви'!R30="","",IF('Социально-коммуникативное разви'!R30&gt;1.5,"сформирован",IF('Социально-коммуникативное разви'!R30&lt;0.5,"не сформирован", "в стадии формирования")))</f>
        <v/>
      </c>
      <c r="CT29" s="82"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CU29" s="82"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CV29" s="82" t="str">
        <f>IF('Социально-коммуникативное разви'!Y30="","",IF('Социально-коммуникативное разви'!Y30&gt;1.5,"сформирован",IF('Социально-коммуникативное разви'!Y30&lt;0.5,"не сформирован", "в стадии формирования")))</f>
        <v/>
      </c>
      <c r="CW29" s="82" t="str">
        <f>IF('Социально-коммуникативное разви'!Z30="","",IF('Социально-коммуникативное разви'!Z30&gt;1.5,"сформирован",IF('Социально-коммуникативное разви'!Z30&lt;0.5,"не сформирован", "в стадии формирования")))</f>
        <v/>
      </c>
      <c r="CX29" s="82" t="str">
        <f>IF('Социально-коммуникативное разви'!AU30="","",IF('Социально-коммуникативное разви'!AU30&gt;1.5,"сформирован",IF('Социально-коммуникативное разви'!AU30&lt;0.5,"не сформирован", "в стадии формирования")))</f>
        <v/>
      </c>
      <c r="CY29" s="82" t="str">
        <f>IF('Социально-коммуникативное разви'!AZ30="","",IF('Социально-коммуникативное разви'!AZ30&gt;1.5,"сформирован",IF('Социально-коммуникативное разви'!AZ30&lt;0.5,"не сформирован", "в стадии формирования")))</f>
        <v/>
      </c>
      <c r="CZ29" s="82" t="str">
        <f>IF('Социально-коммуникативное разви'!BA30="","",IF('Социально-коммуникативное разви'!BA30&gt;1.5,"сформирован",IF('Социально-коммуникативное разви'!BA30&lt;0.5,"не сформирован", "в стадии формирования")))</f>
        <v/>
      </c>
      <c r="DA29" s="82" t="str">
        <f>IF('Социально-коммуникативное разви'!BB30="","",IF('Социально-коммуникативное разви'!BB30&gt;1.5,"сформирован",IF('Социально-коммуникативное разви'!BB30&lt;0.5,"не сформирован", "в стадии формирования")))</f>
        <v/>
      </c>
      <c r="DB29" s="82" t="str">
        <f>IF('Познавательное развитие'!G30="","",IF('Познавательное развитие'!G30&gt;1.5,"сформирован",IF('Познавательное развитие'!G30&lt;0.5,"не сформирован", "в стадии формирования")))</f>
        <v/>
      </c>
      <c r="DC29" s="82" t="str">
        <f>IF('Познавательное развитие'!H30="","",IF('Познавательное развитие'!H30&gt;1.5,"сформирован",IF('Познавательное развитие'!H30&lt;0.5,"не сформирован", "в стадии формирования")))</f>
        <v/>
      </c>
      <c r="DD29" s="82" t="str">
        <f>IF('Познавательное развитие'!T30="","",IF('Познавательное развитие'!T30&gt;1.5,"сформирован",IF('Познавательное развитие'!T30&lt;0.5,"не сформирован", "в стадии формирования")))</f>
        <v/>
      </c>
      <c r="DE29" s="82" t="str">
        <f>IF('Познавательное развитие'!U30="","",IF('Познавательное развитие'!U30&gt;1.5,"сформирован",IF('Познавательное развитие'!U30&lt;0.5,"не сформирован", "в стадии формирования")))</f>
        <v/>
      </c>
      <c r="DF29" s="82" t="str">
        <f>IF('Познавательное развитие'!W30="","",IF('Познавательное развитие'!W30&gt;1.5,"сформирован",IF('Познавательное развитие'!W30&lt;0.5,"не сформирован", "в стадии формирования")))</f>
        <v/>
      </c>
      <c r="DG29" s="82" t="str">
        <f>IF('Познавательное развитие'!X30="","",IF('Познавательное развитие'!X30&gt;1.5,"сформирован",IF('Познавательное развитие'!X30&lt;0.5,"не сформирован", "в стадии формирования")))</f>
        <v/>
      </c>
      <c r="DH29" s="82" t="str">
        <f>IF('Познавательное развитие'!AB30="","",IF('Познавательное развитие'!AB30&gt;1.5,"сформирован",IF('Познавательное развитие'!AB30&lt;0.5,"не сформирован", "в стадии формирования")))</f>
        <v/>
      </c>
      <c r="DI29" s="82" t="str">
        <f>IF('Познавательное развитие'!AC30="","",IF('Познавательное развитие'!AC30&gt;1.5,"сформирован",IF('Познавательное развитие'!AC30&lt;0.5,"не сформирован", "в стадии формирования")))</f>
        <v/>
      </c>
      <c r="DJ29" s="82" t="str">
        <f>IF('Познавательное развитие'!AD30="","",IF('Познавательное развитие'!AD30&gt;1.5,"сформирован",IF('Познавательное развитие'!AD30&lt;0.5,"не сформирован", "в стадии формирования")))</f>
        <v/>
      </c>
      <c r="DK29" s="82" t="str">
        <f>IF('Познавательное развитие'!AE30="","",IF('Познавательное развитие'!AE30&gt;1.5,"сформирован",IF('Познавательное развитие'!AE30&lt;0.5,"не сформирован", "в стадии формирования")))</f>
        <v/>
      </c>
      <c r="DL29" s="82" t="str">
        <f>IF('Познавательное развитие'!AF30="","",IF('Познавательное развитие'!AF30&gt;1.5,"сформирован",IF('Познавательное развитие'!AF30&lt;0.5,"не сформирован", "в стадии формирования")))</f>
        <v/>
      </c>
      <c r="DM29" s="82" t="str">
        <f>IF('Познавательное развитие'!AG30="","",IF('Познавательное развитие'!AG30&gt;1.5,"сформирован",IF('Познавательное развитие'!AG30&lt;0.5,"не сформирован", "в стадии формирования")))</f>
        <v/>
      </c>
      <c r="DN29" s="82" t="str">
        <f>IF('Познавательное развитие'!AI30="","",IF('Познавательное развитие'!AI30&gt;1.5,"сформирован",IF('Познавательное развитие'!AI30&lt;0.5,"не сформирован", "в стадии формирования")))</f>
        <v/>
      </c>
      <c r="DO29" s="82" t="str">
        <f>IF('Познавательное развитие'!AJ30="","",IF('Познавательное развитие'!AJ30&gt;1.5,"сформирован",IF('Познавательное развитие'!AJ30&lt;0.5,"не сформирован", "в стадии формирования")))</f>
        <v/>
      </c>
      <c r="DP29" s="82" t="str">
        <f>IF('Познавательное развитие'!AK30="","",IF('Познавательное развитие'!AK30&gt;1.5,"сформирован",IF('Познавательное развитие'!AK30&lt;0.5,"не сформирован", "в стадии формирования")))</f>
        <v/>
      </c>
      <c r="DQ29" s="82" t="str">
        <f>IF('Познавательное развитие'!AL30="","",IF('Познавательное развитие'!AL30&gt;1.5,"сформирован",IF('Познавательное развитие'!AL30&lt;0.5,"не сформирован", "в стадии формирования")))</f>
        <v/>
      </c>
      <c r="DR29" s="82" t="str">
        <f>IF('Речевое развитие'!Q29="","",IF('Речевое развитие'!Q29&gt;1.5,"сформирован",IF('Речевое развитие'!Q29&lt;0.5,"не сформирован", "в стадии формирования")))</f>
        <v/>
      </c>
      <c r="DS29" s="82" t="str">
        <f>IF('Речевое развитие'!R29="","",IF('Речевое развитие'!R29&gt;1.5,"сформирован",IF('Речевое развитие'!R29&lt;0.5,"не сформирован", "в стадии формирования")))</f>
        <v/>
      </c>
      <c r="DT29" s="82" t="str">
        <f>IF('Речевое развитие'!S29="","",IF('Речевое развитие'!S29&gt;1.5,"сформирован",IF('Речевое развитие'!S29&lt;0.5,"не сформирован", "в стадии формирования")))</f>
        <v/>
      </c>
      <c r="DU29" s="82" t="str">
        <f>IF('Речевое развитие'!T29="","",IF('Речевое развитие'!T29&gt;1.5,"сформирован",IF('Речевое развитие'!T29&lt;0.5,"не сформирован", "в стадии формирования")))</f>
        <v/>
      </c>
      <c r="DV29" s="82" t="str">
        <f>IF('Речевое развитие'!U29="","",IF('Речевое развитие'!U29&gt;1.5,"сформирован",IF('Речевое развитие'!U29&lt;0.5,"не сформирован", "в стадии формирования")))</f>
        <v/>
      </c>
      <c r="DW29" s="82" t="str">
        <f>IF('Художественно-эстетическое разв'!S30="","",IF('Художественно-эстетическое разв'!S30&gt;1.5,"сформирован",IF('Художественно-эстетическое разв'!S30&lt;0.5,"не сформирован", "в стадии формирования")))</f>
        <v/>
      </c>
      <c r="DX29" s="82" t="str">
        <f>IF('Художественно-эстетическое разв'!T30="","",IF('Художественно-эстетическое разв'!T30&gt;1.5,"сформирован",IF('Художественно-эстетическое разв'!T30&lt;0.5,"не сформирован", "в стадии формирования")))</f>
        <v/>
      </c>
      <c r="DY29" s="82" t="str">
        <f>IF('Физическое развитие'!T29="","",IF('Физическое развитие'!T29&gt;1.5,"сформирован",IF('Физическое развитие'!T29&lt;0.5,"не сформирован", "в стадии формирования")))</f>
        <v/>
      </c>
      <c r="DZ29" s="82" t="str">
        <f>IF('Физическое развитие'!U29="","",IF('Физическое развитие'!U29&gt;1.5,"сформирован",IF('Физическое развитие'!U29&lt;0.5,"не сформирован", "в стадии формирования")))</f>
        <v/>
      </c>
      <c r="EA29" s="82" t="str">
        <f>IF('Физическое развитие'!V29="","",IF('Физическое развитие'!V29&gt;1.5,"сформирован",IF('Физическое развитие'!V29&lt;0.5,"не сформирован", "в стадии формирования")))</f>
        <v/>
      </c>
      <c r="EB29" s="214" t="str">
        <f>IF('Социально-коммуникативное разви'!D30="","",IF('Социально-коммуникативное разви'!E30="","",IF('Социально-коммуникативное разви'!F30="","",IF('Социально-коммуникативное разви'!Q30="","",IF('Социально-коммуникативное разви'!R30="","",IF('Социально-коммуникативное разви'!S30="","",IF('Социально-коммуникативное разви'!T30="","",IF('Социально-коммуникативное разви'!Y30="","",IF('Социально-коммуникативное разви'!Z30="","",IF('Социально-коммуникативное разви'!AU30="","",IF('Социально-коммуникативное разви'!AZ30="","",IF('Социально-коммуникативное разви'!BA30="","",IF('Социально-коммуникативное разви'!BB30="","",IF('Познавательное развитие'!G30="","",IF('Познавательное развитие'!H30="","",IF('Познавательное развитие'!T30="","",IF('Познавательное развитие'!U30="","",IF('Познавательное развитие'!W30="","",IF('Познавательное развитие'!X30="","",IF('Познавательное развитие'!AB30="","",IF('Познавательное развитие'!AC30="","",IF('Познавательное развитие'!AD30="","",IF('Познавательное развитие'!AE30="","",IF('Познавательное развитие'!AF30="","",IF('Познавательное развитие'!AG30="","",IF('Познавательное развитие'!AI30="","",IF('Познавательное развитие'!AJ30="","",IF('Познавательное развитие'!AK30="","",IF('Познавательное развитие'!AL30="","",IF('Речевое развитие'!Q29="","",IF('Речевое развитие'!R29="","",IF('Речевое развитие'!S29="","",IF('Речевое развитие'!T29="","",IF('Речевое развитие'!U29="","",IF('Художественно-эстетическое разв'!S30="","",IF('Художественно-эстетическое разв'!T30="","",IF('Физическое развитие'!T29="","",IF('Физическое развитие'!U29="","",IF('Физическое развитие'!V29="","",('Социально-коммуникативное разви'!D30+'Социально-коммуникативное разви'!E30+'Социально-коммуникативное разви'!F30+'Социально-коммуникативное разви'!Q30+'Социально-коммуникативное разви'!R30+'Социально-коммуникативное разви'!S30+'Социально-коммуникативное разви'!T30+'Социально-коммуникативное разви'!Y30+'Социально-коммуникативное разви'!Z30+'Социально-коммуникативное разви'!AU30+'Социально-коммуникативное разви'!AZ30+'Социально-коммуникативное разви'!BA30+'Социально-коммуникативное разви'!BB30+'Познавательное развитие'!G30+'Познавательное развитие'!H30+'Познавательное развитие'!T30+'Познавательное развитие'!U30+'Познавательное развитие'!W30+'Познавательное развитие'!X30+'Познавательное развитие'!AB30+'Познавательное развитие'!AC30+'Познавательное развитие'!AD30+'Познавательное развитие'!AE30+'Познавательное развитие'!AF30+'Познавательное развитие'!AG30+'Познавательное развитие'!AI30+'Познавательное развитие'!AJ30+'Познавательное развитие'!AK30+'Познавательное развитие'!AL30+'Речевое развитие'!Q29+'Речевое развитие'!R29+'Речевое развитие'!S29+'Речевое развитие'!T29+'Речевое развитие'!U29+'Художественно-эстетическое разв'!S30+'Художественно-эстетическое разв'!T30+'Физическое развитие'!T29+'Физическое развитие'!U29+'Физическое развитие'!V29)/39)))))))))))))))))))))))))))))))))))))))</f>
        <v/>
      </c>
      <c r="EC29" s="82" t="str">
        <f t="shared" si="6"/>
        <v/>
      </c>
    </row>
    <row r="30" spans="1:133">
      <c r="A30" s="89">
        <f>список!A28</f>
        <v>27</v>
      </c>
      <c r="B30" s="82" t="str">
        <f>IF(список!B28="","",список!B28)</f>
        <v/>
      </c>
      <c r="C30" s="82">
        <f>IF(список!C28="","",список!C28)</f>
        <v>0</v>
      </c>
      <c r="D30" s="82" t="str">
        <f>IF('Социально-коммуникативное разви'!AA31="","",IF('Социально-коммуникативное разви'!AA31&gt;1.5,"сформирован",IF('Социально-коммуникативное разви'!AA31&lt;0.5,"не сформирован", "в стадии формирования")))</f>
        <v/>
      </c>
      <c r="E30" s="82" t="str">
        <f>IF('Социально-коммуникативное разви'!AB31="","",IF('Социально-коммуникативное разви'!AB31&gt;1.5,"сформирован",IF('Социально-коммуникативное разви'!AB31&lt;0.5,"не сформирован", "в стадии формирования")))</f>
        <v/>
      </c>
      <c r="F30" s="82" t="str">
        <f>IF('Социально-коммуникативное разви'!AC31="","",IF('Социально-коммуникативное разви'!AC31&gt;1.5,"сформирован",IF('Социально-коммуникативное разви'!AC31&lt;0.5,"не сформирован", "в стадии формирования")))</f>
        <v/>
      </c>
      <c r="G30" s="82" t="str">
        <f>IF('Социально-коммуникативное разви'!AD31="","",IF('Социально-коммуникативное разви'!AD31&gt;1.5,"сформирован",IF('Социально-коммуникативное разви'!AD31&lt;0.5,"не сформирован", "в стадии формирования")))</f>
        <v/>
      </c>
      <c r="H30" s="82" t="str">
        <f>IF('Социально-коммуникативное разви'!AE31="","",IF('Социально-коммуникативное разви'!AE31&gt;1.5,"сформирован",IF('Социально-коммуникативное разви'!AE31&lt;0.5,"не сформирован", "в стадии формирования")))</f>
        <v/>
      </c>
      <c r="I30" s="82" t="str">
        <f>IF('Социально-коммуникативное разви'!AF31="","",IF('Социально-коммуникативное разви'!AF31&gt;1.5,"сформирован",IF('Социально-коммуникативное разви'!AF31&lt;0.5,"не сформирован", "в стадии формирования")))</f>
        <v/>
      </c>
      <c r="J30" s="82" t="str">
        <f>IF('Познавательное развитие'!D31="","",IF('Познавательное развитие'!D31&gt;1.5,"сформирован",IF('Познавательное развитие'!D31&lt;0.5,"не сформирован", "в стадии формирования")))</f>
        <v/>
      </c>
      <c r="K30" s="82" t="str">
        <f>IF('Познавательное развитие'!E31="","",IF('Познавательное развитие'!E31&gt;1.5,"сформирован",IF('Познавательное развитие'!E31&lt;0.5,"не сформирован", "в стадии формирования")))</f>
        <v/>
      </c>
      <c r="L30" s="82" t="str">
        <f>IF('Познавательное развитие'!F31="","",IF('Познавательное развитие'!F31&gt;1.5,"сформирован",IF('Познавательное развитие'!F31&lt;0.5,"не сформирован", "в стадии формирования")))</f>
        <v/>
      </c>
      <c r="M30" s="82" t="str">
        <f>IF('Познавательное развитие'!G31="","",IF('Познавательное развитие'!G31&gt;1.5,"сформирован",IF('Познавательное развитие'!G31&lt;0.5,"не сформирован", "в стадии формирования")))</f>
        <v/>
      </c>
      <c r="N30" s="82" t="str">
        <f>IF('Познавательное развитие'!H31="","",IF('Познавательное развитие'!H31&gt;1.5,"сформирован",IF('Познавательное развитие'!H31&lt;0.5,"не сформирован", "в стадии формирования")))</f>
        <v/>
      </c>
      <c r="O30" s="82" t="str">
        <f>IF('Познавательное развитие'!I31="","",IF('Познавательное развитие'!I31&gt;1.5,"сформирован",IF('Познавательное развитие'!I31&lt;0.5,"не сформирован", "в стадии формирования")))</f>
        <v/>
      </c>
      <c r="P30" s="82" t="str">
        <f>IF('Познавательное развитие'!J31="","",IF('Познавательное развитие'!J31&gt;1.5,"сформирован",IF('Познавательное развитие'!J31&lt;0.5,"не сформирован", "в стадии формирования")))</f>
        <v/>
      </c>
      <c r="Q30" s="82" t="str">
        <f>IF('Познавательное развитие'!K31="","",IF('Познавательное развитие'!K31&gt;1.5,"сформирован",IF('Познавательное развитие'!K31&lt;0.5,"не сформирован", "в стадии формирования")))</f>
        <v/>
      </c>
      <c r="R30" s="82"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S30" s="82" t="str">
        <f>IF('Художественно-эстетическое разв'!E31="","",IF('Художественно-эстетическое разв'!E31&gt;1.5,"сформирован",IF('Художественно-эстетическое разв'!E31&lt;0.5,"не сформирован", "в стадии формирования")))</f>
        <v/>
      </c>
      <c r="T30" s="82" t="str">
        <f>IF('Художественно-эстетическое разв'!F31="","",IF('Художественно-эстетическое разв'!F31&gt;1.5,"сформирован",IF('Художественно-эстетическое разв'!F31&lt;0.5,"не сформирован", "в стадии формирования")))</f>
        <v/>
      </c>
      <c r="U30" s="82" t="str">
        <f>IF('Художественно-эстетическое разв'!G31="","",IF('Художественно-эстетическое разв'!G31&gt;1.5,"сформирован",IF('Художественно-эстетическое разв'!G31&lt;0.5,"не сформирован", "в стадии формирования")))</f>
        <v/>
      </c>
      <c r="V30" s="82"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W30" s="82" t="str">
        <f>IF('Художественно-эстетическое разв'!I31="","",IF('Художественно-эстетическое разв'!I31&gt;1.5,"сформирован",IF('Художественно-эстетическое разв'!I31&lt;0.5,"не сформирован", "в стадии формирования")))</f>
        <v/>
      </c>
      <c r="X30" s="82" t="str">
        <f>IF('Художественно-эстетическое разв'!J31="","",IF('Художественно-эстетическое разв'!J31&gt;1.5,"сформирован",IF('Художественно-эстетическое разв'!J31&lt;0.5,"не сформирован", "в стадии формирования")))</f>
        <v/>
      </c>
      <c r="Y30" s="82" t="str">
        <f>IF('Физическое развитие'!W30="","",IF('Физическое развитие'!W30&gt;1.5,"сформирован",IF('Физическое развитие'!W30&lt;0.5,"не сформирован", "в стадии формирования")))</f>
        <v/>
      </c>
      <c r="Z30" s="214" t="str">
        <f>IF('Социально-коммуникативное разви'!AA31="","",IF('Социально-коммуникативное разви'!AF31="","",IF('Социально-коммуникативное разви'!AG31="","",IF('Социально-коммуникативное разви'!AH31="","",IF('Социально-коммуникативное разви'!AJ31="","",IF('Социально-коммуникативное разви'!AK31="","",IF('Познавательное развитие'!D31="","",IF('Познавательное развитие'!I31="","",IF('Познавательное развитие'!M31="","",IF('Познавательное развитие'!N31="","",IF('Познавательное развитие'!O31="","",IF('Познавательное развитие'!P31="","",IF('Познавательное развитие'!Q31="","",IF('Познавательное развитие'!Y31="","",IF('Художественно-эстетическое разв'!D31="","",IF('Художественно-эстетическое разв'!G31="","",IF('Художественно-эстетическое разв'!H31="","",IF('Художественно-эстетическое разв'!I31="","",IF('Физическое развитие'!W30="","",IF('Художественно-эстетическое разв'!L31="","",IF('Художественно-эстетическое разв'!M31="","",IF('Художественно-эстетическое разв'!U31="","",('Социально-коммуникативное разви'!AA31+'Социально-коммуникативное разви'!AF31+'Социально-коммуникативное разви'!AG31+'Социально-коммуникативное разви'!AH31+'Социально-коммуникативное разви'!AJ31+'Социально-коммуникативное разви'!AK31+'Познавательное развитие'!D31+'Познавательное развитие'!I31+'Познавательное развитие'!M31+'Познавательное развитие'!N31+'Познавательное развитие'!O31+'Познавательное развитие'!P31+'Познавательное развитие'!Q31+'Познавательное развитие'!Y31+'Художественно-эстетическое разв'!D31+'Художественно-эстетическое разв'!G31+'Художественно-эстетическое разв'!H31+'Художественно-эстетическое разв'!I31+'Художественно-эстетическое разв'!L31+'Художественно-эстетическое разв'!M31+'Художественно-эстетическое разв'!U31+'Физическое развитие'!W30)/22))))))))))))))))))))))</f>
        <v/>
      </c>
      <c r="AA30" s="82" t="str">
        <f t="shared" si="0"/>
        <v/>
      </c>
      <c r="AB30" s="82"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AC30" s="82"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AD30" s="82"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AE30" s="82"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AF30" s="82"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AG30" s="82"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AH30" s="82"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AI30" s="82" t="str">
        <f>IF('Познавательное развитие'!V31="","",IF('Познавательное развитие'!V31&gt;1.5,"сформирован",IF('Познавательное развитие'!V31&lt;0.5,"не сформирован", "в стадии формирования")))</f>
        <v/>
      </c>
      <c r="AJ30" s="82" t="str">
        <f>IF('Художественно-эстетическое разв'!Z31="","",IF('Художественно-эстетическое разв'!Z31&gt;1.5,"сформирован",IF('Художественно-эстетическое разв'!Z31&lt;0.5,"не сформирован", "в стадии формирования")))</f>
        <v/>
      </c>
      <c r="AK30" s="82" t="str">
        <f>IF('Художественно-эстетическое разв'!AA31="","",IF('Художественно-эстетическое разв'!AA31&gt;1.5,"сформирован",IF('Художественно-эстетическое разв'!AA31&lt;0.5,"не сформирован", "в стадии формирования")))</f>
        <v/>
      </c>
      <c r="AL30" s="214" t="str">
        <f>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разви'!X31="","",IF('Познавательное развитие'!V31="","",IF('Художественно-эстетическое разв'!Z31="","",IF('Художественно-эстетическое разв'!AE31="","",('Социально-коммуникативное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разви'!X31+'Познавательное развитие'!V31+'Художественно-эстетическое разв'!Z31+'Художественно-эстетическое разв'!AE31)/10))))))))))</f>
        <v/>
      </c>
      <c r="AM30" s="82" t="str">
        <f t="shared" si="1"/>
        <v/>
      </c>
      <c r="AN30" s="82"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AO30" s="82" t="str">
        <f>IF('Социально-коммуникативное разви'!V31="","",IF('Социально-коммуникативное разви'!V31&gt;1.5,"сформирован",IF('Социально-коммуникативное разви'!V31&lt;0.5,"не сформирован", "в стадии формирования")))</f>
        <v/>
      </c>
      <c r="AP30" s="82" t="str">
        <f>IF('Социально-коммуникативное разви'!W31="","",IF('Социально-коммуникативное разви'!W31&gt;1.5,"сформирован",IF('Социально-коммуникативное разви'!W31&lt;0.5,"не сформирован", "в стадии формирования")))</f>
        <v/>
      </c>
      <c r="AQ30" s="82" t="str">
        <f>IF('Художественно-эстетическое разв'!Y31="","",IF('Художественно-эстетическое разв'!Y31&gt;1.5,"сформирован",IF('Художественно-эстетическое разв'!Y31&lt;0.5,"не сформирован", "в стадии формирования")))</f>
        <v/>
      </c>
      <c r="AR30" s="82" t="str">
        <f>IF('Художественно-эстетическое разв'!Z31="","",IF('Художественно-эстетическое разв'!Z31&gt;1.5,"сформирован",IF('Художественно-эстетическое разв'!Z31&lt;0.5,"не сформирован", "в стадии формирования")))</f>
        <v/>
      </c>
      <c r="AS30" s="214" t="str">
        <f>IF('Социально-коммуникативное разви'!U31="","",IF('Социально-коммуникативное разви'!V31="","",IF('Социально-коммуникативное разви'!W31="","",IF('Художественно-эстетическое разв'!AC31="","",IF('Художественно-эстетическое разв'!AD31="","",('Социально-коммуникативное разви'!U31+'Социально-коммуникативное разви'!V31+'Социально-коммуникативное разви'!W31+'Художественно-эстетическое разв'!AC31+'Художественно-эстетическое разв'!AD31)/5)))))</f>
        <v/>
      </c>
      <c r="AT30" s="82" t="str">
        <f t="shared" si="2"/>
        <v/>
      </c>
      <c r="AU30" s="82" t="str">
        <f>IF('Речевое развитие'!D30="","",IF('Речевое развитие'!D30&gt;1.5,"сформирован",IF('Речевое развитие'!D30&lt;0.5,"не сформирован", "в стадии формирования")))</f>
        <v/>
      </c>
      <c r="AV30" s="82" t="str">
        <f>IF('Речевое развитие'!E30="","",IF('Речевое развитие'!E30&gt;1.5,"сформирован",IF('Речевое развитие'!E30&lt;0.5,"не сформирован", "в стадии формирования")))</f>
        <v/>
      </c>
      <c r="AW30" s="82" t="str">
        <f>IF('Речевое развитие'!F30="","",IF('Речевое развитие'!F30&gt;1.5,"сформирован",IF('Речевое развитие'!F30&lt;0.5,"не сформирован", "в стадии формирования")))</f>
        <v/>
      </c>
      <c r="AX30" s="82" t="str">
        <f>IF('Речевое развитие'!G30="","",IF('Речевое развитие'!G30&gt;1.5,"сформирован",IF('Речевое развитие'!G30&lt;0.5,"не сформирован", "в стадии формирования")))</f>
        <v/>
      </c>
      <c r="AY30" s="82" t="str">
        <f>IF('Речевое развитие'!H30="","",IF('Речевое развитие'!H30&gt;1.5,"сформирован",IF('Речевое развитие'!H30&lt;0.5,"не сформирован", "в стадии формирования")))</f>
        <v/>
      </c>
      <c r="AZ30" s="82" t="str">
        <f>IF('Речевое развитие'!I30="","",IF('Речевое развитие'!I30&gt;1.5,"сформирован",IF('Речевое развитие'!I30&lt;0.5,"не сформирован", "в стадии формирования")))</f>
        <v/>
      </c>
      <c r="BA30" s="82" t="str">
        <f>IF('Речевое развитие'!J30="","",IF('Речевое развитие'!J30&gt;1.5,"сформирован",IF('Речевое развитие'!J30&lt;0.5,"не сформирован", "в стадии формирования")))</f>
        <v/>
      </c>
      <c r="BB30" s="82" t="str">
        <f>IF('Речевое развитие'!K30="","",IF('Речевое развитие'!K30&gt;1.5,"сформирован",IF('Речевое развитие'!K30&lt;0.5,"не сформирован", "в стадии формирования")))</f>
        <v/>
      </c>
      <c r="BC30" s="82" t="str">
        <f>IF('Речевое развитие'!L30="","",IF('Речевое развитие'!L30&gt;1.5,"сформирован",IF('Речевое развитие'!L30&lt;0.5,"не сформирован", "в стадии формирования")))</f>
        <v/>
      </c>
      <c r="BD30" s="82" t="str">
        <f>IF('Речевое развитие'!M30="","",IF('Речевое развитие'!M30&gt;1.5,"сформирован",IF('Речевое развитие'!M30&lt;0.5,"не сформирован", "в стадии формирования")))</f>
        <v/>
      </c>
      <c r="BE30" s="82" t="str">
        <f>IF('Речевое развитие'!N30="","",IF('Речевое развитие'!N30&gt;1.5,"сформирован",IF('Речевое развитие'!N30&lt;0.5,"не сформирован", "в стадии формирования")))</f>
        <v/>
      </c>
      <c r="BF30" s="214" t="str">
        <f>IF('Речевое развитие'!D30="","",IF('Речевое развитие'!E30="","",IF('Речевое развитие'!F30="","",IF('Речевое развитие'!G30="","",IF('Речевое развитие'!H30="","",IF('Речевое развитие'!I30="","",IF('Речевое развитие'!J30="","",IF('Речевое развитие'!K30="","",IF('Речевое развитие'!L30="","",IF('Речевое развитие'!M30="","",IF('Речевое развитие'!N30="","",('Речевое развитие'!D30+'Речевое развитие'!E30+'Речевое развитие'!F30+'Речевое развитие'!G30+'Речевое развитие'!H30+'Речевое развитие'!I30+'Речевое развитие'!J30+'Речевое развитие'!K30+'Речевое развитие'!L30+'Речевое развитие'!M30+'Речевое развитие'!N30)/11)))))))))))</f>
        <v/>
      </c>
      <c r="BG30" s="82" t="str">
        <f t="shared" si="3"/>
        <v/>
      </c>
      <c r="BH30" s="82" t="str">
        <f>IF('Художественно-эстетическое разв'!Y31="","",IF('Художественно-эстетическое разв'!Y31&gt;1.5,"сформирован",IF('Художественно-эстетическое разв'!Y31&lt;0.5,"не сформирован", "в стадии формирования")))</f>
        <v/>
      </c>
      <c r="BI30" s="82" t="str">
        <f>IF('Физическое развитие'!D30="","",IF('Физическое развитие'!D30&gt;1.5,"сформирован",IF('Физическое развитие'!D30&lt;0.5,"не сформирован", "в стадии формирования")))</f>
        <v/>
      </c>
      <c r="BJ30" s="82" t="str">
        <f>IF('Физическое развитие'!E30="","",IF('Физическое развитие'!E30&gt;1.5,"сформирован",IF('Физическое развитие'!E30&lt;0.5,"не сформирован", "в стадии формирования")))</f>
        <v/>
      </c>
      <c r="BK30" s="82" t="str">
        <f>IF('Физическое развитие'!F30="","",IF('Физическое развитие'!F30&gt;1.5,"сформирован",IF('Физическое развитие'!F30&lt;0.5,"не сформирован", "в стадии формирования")))</f>
        <v/>
      </c>
      <c r="BL30" s="82" t="str">
        <f>IF('Физическое развитие'!G30="","",IF('Физическое развитие'!G30&gt;1.5,"сформирован",IF('Физическое развитие'!G30&lt;0.5,"не сформирован", "в стадии формирования")))</f>
        <v/>
      </c>
      <c r="BM30" s="82" t="str">
        <f>IF('Физическое развитие'!H30="","",IF('Физическое развитие'!H30&gt;1.5,"сформирован",IF('Физическое развитие'!H30&lt;0.5,"не сформирован", "в стадии формирования")))</f>
        <v/>
      </c>
      <c r="BN30" s="82" t="str">
        <f>IF('Физическое развитие'!I30="","",IF('Физическое развитие'!I30&gt;1.5,"сформирован",IF('Физическое развитие'!I30&lt;0.5,"не сформирован", "в стадии формирования")))</f>
        <v/>
      </c>
      <c r="BO30" s="82" t="str">
        <f>IF('Физическое развитие'!J30="","",IF('Физическое развитие'!J30&gt;1.5,"сформирован",IF('Физическое развитие'!J30&lt;0.5,"не сформирован", "в стадии формирования")))</f>
        <v/>
      </c>
      <c r="BP30" s="82" t="str">
        <f>IF('Физическое развитие'!K30="","",IF('Физическое развитие'!K30&gt;1.5,"сформирован",IF('Физическое развитие'!K30&lt;0.5,"не сформирован", "в стадии формирования")))</f>
        <v/>
      </c>
      <c r="BQ30" s="82" t="str">
        <f>IF('Физическое развитие'!L30="","",IF('Физическое развитие'!L30&gt;1.5,"сформирован",IF('Физическое развитие'!L30&lt;0.5,"не сформирован", "в стадии формирования")))</f>
        <v/>
      </c>
      <c r="BR30" s="82" t="str">
        <f>IF('Физическое развитие'!M30="","",IF('Физическое развитие'!M30&gt;1.5,"сформирован",IF('Физическое развитие'!M30&lt;0.5,"не сформирован", "в стадии формирования")))</f>
        <v/>
      </c>
      <c r="BS30" s="82" t="str">
        <f>IF('Физическое развитие'!N30="","",IF('Физическое развитие'!N30&gt;1.5,"сформирован",IF('Физическое развитие'!N30&lt;0.5,"не сформирован", "в стадии формирования")))</f>
        <v/>
      </c>
      <c r="BT30" s="82" t="str">
        <f>IF('Физическое развитие'!O30="","",IF('Физическое развитие'!O30&gt;1.5,"сформирован",IF('Физическое развитие'!O30&lt;0.5,"не сформирован", "в стадии формирования")))</f>
        <v/>
      </c>
      <c r="BU30" s="82" t="str">
        <f>IF('Физическое развитие'!P30="","",IF('Физическое развитие'!P30&gt;1.5,"сформирован",IF('Физическое развитие'!P30&lt;0.5,"не сформирован", "в стадии формирования")))</f>
        <v/>
      </c>
      <c r="BV30" s="214" t="str">
        <f>IF('Художественно-эстетическое разв'!Y31="","",IF('Физическое развитие'!D30="","",IF('Физическое развитие'!E30="","",IF('Физическое развитие'!F30="","",IF('Физическое развитие'!H30="","",IF('Физическое развитие'!I30="","",IF('Физическое развитие'!J30="","",IF('Физическое развитие'!L30="","",IF('Физическое развитие'!M30="","",IF('Физическое развитие'!G30="","",IF('Физическое развитие'!N30="","",IF('Физическое развитие'!O30="","",IF('Физическое развитие'!P30="","",IF('Физическое развитие'!Q30="","",('Художественно-эстетическое разв'!Y31+'Физическое развитие'!D30+'Физическое развитие'!E30+'Физическое развитие'!F30+'Физическое развитие'!H30+'Физическое развитие'!I30+'Физическое развитие'!J30+'Физическое развитие'!L30+'Физическое развитие'!M30+'Физическое развитие'!G30+'Физическое развитие'!N30+'Физическое развитие'!O30+'Физическое развитие'!P30+'Физическое развитие'!Q30)/14))))))))))))))</f>
        <v/>
      </c>
      <c r="BW30" s="82" t="str">
        <f t="shared" si="4"/>
        <v/>
      </c>
      <c r="BX30" s="82"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BY30" s="82" t="str">
        <f>IF('Социально-коммуникативное разви'!N31="","",IF('Социально-коммуникативное разви'!N31&gt;1.5,"сформирован",IF('Социально-коммуникативное разви'!N31&lt;0.5,"не сформирован", "в стадии формирования")))</f>
        <v/>
      </c>
      <c r="BZ30" s="82" t="str">
        <f>IF('Социально-коммуникативное разви'!O31="","",IF('Социально-коммуникативное разви'!O31&gt;1.5,"сформирован",IF('Социально-коммуникативное разви'!O31&lt;0.5,"не сформирован", "в стадии формирования")))</f>
        <v/>
      </c>
      <c r="CA30" s="82" t="str">
        <f>IF('Социально-коммуникативное разви'!P31="","",IF('Социально-коммуникативное разви'!P31&gt;1.5,"сформирован",IF('Социально-коммуникативное разви'!P31&lt;0.5,"не сформирован", "в стадии формирования")))</f>
        <v/>
      </c>
      <c r="CB30" s="82"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CC30" s="82" t="str">
        <f>IF('Социально-коммуникативное разви'!R31="","",IF('Социально-коммуникативное разви'!R31&gt;1.5,"сформирован",IF('Социально-коммуникативное разви'!R31&lt;0.5,"не сформирован", "в стадии формирования")))</f>
        <v/>
      </c>
      <c r="CD30" s="82"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CE30" s="82"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CF30" s="82"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CG30" s="82" t="str">
        <f>IF('Социально-коммуникативное разви'!V31="","",IF('Социально-коммуникативное разви'!V31&gt;1.5,"сформирован",IF('Социально-коммуникативное разви'!V31&lt;0.5,"не сформирован", "в стадии формирования")))</f>
        <v/>
      </c>
      <c r="CH30" s="82" t="str">
        <f>IF('Социально-коммуникативное разви'!W31="","",IF('Социально-коммуникативное разви'!W31&gt;1.5,"сформирован",IF('Социально-коммуникативное разви'!W31&lt;0.5,"не сформирован", "в стадии формирования")))</f>
        <v/>
      </c>
      <c r="CI30" s="82" t="str">
        <f>IF('Социально-коммуникативное разви'!X31="","",IF('Социально-коммуникативное разви'!X31&gt;1.5,"сформирован",IF('Социально-коммуникативное разви'!X31&lt;0.5,"не сформирован", "в стадии формирования")))</f>
        <v/>
      </c>
      <c r="CJ30" s="82" t="str">
        <f>IF('Социально-коммуникативное разви'!Y31="","",IF('Социально-коммуникативное разви'!Y31&gt;1.5,"сформирован",IF('Социально-коммуникативное разви'!Y31&lt;0.5,"не сформирован", "в стадии формирования")))</f>
        <v/>
      </c>
      <c r="CK30" s="82" t="str">
        <f>IF('Социально-коммуникативное разви'!Z31="","",IF('Социально-коммуникативное разви'!Z31&gt;1.5,"сформирован",IF('Социально-коммуникативное разви'!Z31&lt;0.5,"не сформирован", "в стадии формирования")))</f>
        <v/>
      </c>
      <c r="CL30" s="82" t="str">
        <f>IF('Физическое развитие'!K30="","",IF('Физическое развитие'!K30&gt;1.5,"сформирован",IF('Физическое развитие'!K30&lt;0.5,"не сформирован", "в стадии формирования")))</f>
        <v/>
      </c>
      <c r="CM30" s="214" t="str">
        <f>IF('Социально-коммуникативное разви'!M31="","",IF('Социально-коммуникативное разви'!N31="","",IF('Социально-коммуникативное разви'!AI31="","",IF('Социально-коммуникативное разви'!AN31="","",IF('Социально-коммуникативное разви'!AO31="","",IF('Социально-коммуникативное разви'!AP31="","",IF('Социально-коммуникативное разви'!AQ31="","",IF('Социально-коммуникативное разви'!AR31="","",IF('Социально-коммуникативное разви'!AS31="","",IF('Социально-коммуникативное разви'!AT31="","",IF('Социально-коммуникативное разви'!AV31="","",IF('Социально-коммуникативное разви'!AW31="","",IF('Социально-коммуникативное разви'!AX31="","",IF('Социально-коммуникативное разви'!AY31="","",IF('Физическое развитие'!K30="","",('Социально-коммуникативное разви'!M31+'Социально-коммуникативное разви'!N31+'Социально-коммуникативное разви'!AI31+'Социально-коммуникативное разви'!AN31+'Социально-коммуникативное разви'!AO31+'Социально-коммуникативное разви'!AP31+'Социально-коммуникативное разви'!AQ31+'Социально-коммуникативное разви'!AR31+'Социально-коммуникативное разви'!AS31+'Социально-коммуникативное разви'!AT31+'Социально-коммуникативное разви'!AV31+'Социально-коммуникативное разви'!AW31+'Социально-коммуникативное разви'!AX31+'Социально-коммуникативное разви'!AY31+'Физическое развитие'!K30)/15)))))))))))))))</f>
        <v/>
      </c>
      <c r="CN30" s="82" t="str">
        <f t="shared" si="5"/>
        <v/>
      </c>
      <c r="CO30" s="82" t="str">
        <f>IF('Социально-коммуникативное разви'!D31="","",IF('Социально-коммуникативное разви'!D31&gt;1.5,"сформирован",IF('Социально-коммуникативное разви'!D31&lt;0.5,"не сформирован", "в стадии формирования")))</f>
        <v/>
      </c>
      <c r="CP30" s="82"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CQ30" s="82"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CR30" s="82"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CS30" s="82" t="str">
        <f>IF('Социально-коммуникативное разви'!R31="","",IF('Социально-коммуникативное разви'!R31&gt;1.5,"сформирован",IF('Социально-коммуникативное разви'!R31&lt;0.5,"не сформирован", "в стадии формирования")))</f>
        <v/>
      </c>
      <c r="CT30" s="82"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CU30" s="82"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CV30" s="82" t="str">
        <f>IF('Социально-коммуникативное разви'!Y31="","",IF('Социально-коммуникативное разви'!Y31&gt;1.5,"сформирован",IF('Социально-коммуникативное разви'!Y31&lt;0.5,"не сформирован", "в стадии формирования")))</f>
        <v/>
      </c>
      <c r="CW30" s="82" t="str">
        <f>IF('Социально-коммуникативное разви'!Z31="","",IF('Социально-коммуникативное разви'!Z31&gt;1.5,"сформирован",IF('Социально-коммуникативное разви'!Z31&lt;0.5,"не сформирован", "в стадии формирования")))</f>
        <v/>
      </c>
      <c r="CX30" s="82" t="str">
        <f>IF('Социально-коммуникативное разви'!AU31="","",IF('Социально-коммуникативное разви'!AU31&gt;1.5,"сформирован",IF('Социально-коммуникативное разви'!AU31&lt;0.5,"не сформирован", "в стадии формирования")))</f>
        <v/>
      </c>
      <c r="CY30" s="82" t="str">
        <f>IF('Социально-коммуникативное разви'!AZ31="","",IF('Социально-коммуникативное разви'!AZ31&gt;1.5,"сформирован",IF('Социально-коммуникативное разви'!AZ31&lt;0.5,"не сформирован", "в стадии формирования")))</f>
        <v/>
      </c>
      <c r="CZ30" s="82" t="str">
        <f>IF('Социально-коммуникативное разви'!BA31="","",IF('Социально-коммуникативное разви'!BA31&gt;1.5,"сформирован",IF('Социально-коммуникативное разви'!BA31&lt;0.5,"не сформирован", "в стадии формирования")))</f>
        <v/>
      </c>
      <c r="DA30" s="82" t="str">
        <f>IF('Социально-коммуникативное разви'!BB31="","",IF('Социально-коммуникативное разви'!BB31&gt;1.5,"сформирован",IF('Социально-коммуникативное разви'!BB31&lt;0.5,"не сформирован", "в стадии формирования")))</f>
        <v/>
      </c>
      <c r="DB30" s="82" t="str">
        <f>IF('Познавательное развитие'!G31="","",IF('Познавательное развитие'!G31&gt;1.5,"сформирован",IF('Познавательное развитие'!G31&lt;0.5,"не сформирован", "в стадии формирования")))</f>
        <v/>
      </c>
      <c r="DC30" s="82" t="str">
        <f>IF('Познавательное развитие'!H31="","",IF('Познавательное развитие'!H31&gt;1.5,"сформирован",IF('Познавательное развитие'!H31&lt;0.5,"не сформирован", "в стадии формирования")))</f>
        <v/>
      </c>
      <c r="DD30" s="82" t="str">
        <f>IF('Познавательное развитие'!T31="","",IF('Познавательное развитие'!T31&gt;1.5,"сформирован",IF('Познавательное развитие'!T31&lt;0.5,"не сформирован", "в стадии формирования")))</f>
        <v/>
      </c>
      <c r="DE30" s="82" t="str">
        <f>IF('Познавательное развитие'!U31="","",IF('Познавательное развитие'!U31&gt;1.5,"сформирован",IF('Познавательное развитие'!U31&lt;0.5,"не сформирован", "в стадии формирования")))</f>
        <v/>
      </c>
      <c r="DF30" s="82" t="str">
        <f>IF('Познавательное развитие'!W31="","",IF('Познавательное развитие'!W31&gt;1.5,"сформирован",IF('Познавательное развитие'!W31&lt;0.5,"не сформирован", "в стадии формирования")))</f>
        <v/>
      </c>
      <c r="DG30" s="82" t="str">
        <f>IF('Познавательное развитие'!X31="","",IF('Познавательное развитие'!X31&gt;1.5,"сформирован",IF('Познавательное развитие'!X31&lt;0.5,"не сформирован", "в стадии формирования")))</f>
        <v/>
      </c>
      <c r="DH30" s="82" t="str">
        <f>IF('Познавательное развитие'!AB31="","",IF('Познавательное развитие'!AB31&gt;1.5,"сформирован",IF('Познавательное развитие'!AB31&lt;0.5,"не сформирован", "в стадии формирования")))</f>
        <v/>
      </c>
      <c r="DI30" s="82" t="str">
        <f>IF('Познавательное развитие'!AC31="","",IF('Познавательное развитие'!AC31&gt;1.5,"сформирован",IF('Познавательное развитие'!AC31&lt;0.5,"не сформирован", "в стадии формирования")))</f>
        <v/>
      </c>
      <c r="DJ30" s="82" t="str">
        <f>IF('Познавательное развитие'!AD31="","",IF('Познавательное развитие'!AD31&gt;1.5,"сформирован",IF('Познавательное развитие'!AD31&lt;0.5,"не сформирован", "в стадии формирования")))</f>
        <v/>
      </c>
      <c r="DK30" s="82" t="str">
        <f>IF('Познавательное развитие'!AE31="","",IF('Познавательное развитие'!AE31&gt;1.5,"сформирован",IF('Познавательное развитие'!AE31&lt;0.5,"не сформирован", "в стадии формирования")))</f>
        <v/>
      </c>
      <c r="DL30" s="82" t="str">
        <f>IF('Познавательное развитие'!AF31="","",IF('Познавательное развитие'!AF31&gt;1.5,"сформирован",IF('Познавательное развитие'!AF31&lt;0.5,"не сформирован", "в стадии формирования")))</f>
        <v/>
      </c>
      <c r="DM30" s="82" t="str">
        <f>IF('Познавательное развитие'!AG31="","",IF('Познавательное развитие'!AG31&gt;1.5,"сформирован",IF('Познавательное развитие'!AG31&lt;0.5,"не сформирован", "в стадии формирования")))</f>
        <v/>
      </c>
      <c r="DN30" s="82" t="str">
        <f>IF('Познавательное развитие'!AI31="","",IF('Познавательное развитие'!AI31&gt;1.5,"сформирован",IF('Познавательное развитие'!AI31&lt;0.5,"не сформирован", "в стадии формирования")))</f>
        <v/>
      </c>
      <c r="DO30" s="82" t="str">
        <f>IF('Познавательное развитие'!AJ31="","",IF('Познавательное развитие'!AJ31&gt;1.5,"сформирован",IF('Познавательное развитие'!AJ31&lt;0.5,"не сформирован", "в стадии формирования")))</f>
        <v/>
      </c>
      <c r="DP30" s="82" t="str">
        <f>IF('Познавательное развитие'!AK31="","",IF('Познавательное развитие'!AK31&gt;1.5,"сформирован",IF('Познавательное развитие'!AK31&lt;0.5,"не сформирован", "в стадии формирования")))</f>
        <v/>
      </c>
      <c r="DQ30" s="82" t="str">
        <f>IF('Познавательное развитие'!AL31="","",IF('Познавательное развитие'!AL31&gt;1.5,"сформирован",IF('Познавательное развитие'!AL31&lt;0.5,"не сформирован", "в стадии формирования")))</f>
        <v/>
      </c>
      <c r="DR30" s="82" t="str">
        <f>IF('Речевое развитие'!Q30="","",IF('Речевое развитие'!Q30&gt;1.5,"сформирован",IF('Речевое развитие'!Q30&lt;0.5,"не сформирован", "в стадии формирования")))</f>
        <v/>
      </c>
      <c r="DS30" s="82" t="str">
        <f>IF('Речевое развитие'!R30="","",IF('Речевое развитие'!R30&gt;1.5,"сформирован",IF('Речевое развитие'!R30&lt;0.5,"не сформирован", "в стадии формирования")))</f>
        <v/>
      </c>
      <c r="DT30" s="82" t="str">
        <f>IF('Речевое развитие'!S30="","",IF('Речевое развитие'!S30&gt;1.5,"сформирован",IF('Речевое развитие'!S30&lt;0.5,"не сформирован", "в стадии формирования")))</f>
        <v/>
      </c>
      <c r="DU30" s="82" t="str">
        <f>IF('Речевое развитие'!T30="","",IF('Речевое развитие'!T30&gt;1.5,"сформирован",IF('Речевое развитие'!T30&lt;0.5,"не сформирован", "в стадии формирования")))</f>
        <v/>
      </c>
      <c r="DV30" s="82" t="str">
        <f>IF('Речевое развитие'!U30="","",IF('Речевое развитие'!U30&gt;1.5,"сформирован",IF('Речевое развитие'!U30&lt;0.5,"не сформирован", "в стадии формирования")))</f>
        <v/>
      </c>
      <c r="DW30" s="82" t="str">
        <f>IF('Художественно-эстетическое разв'!S31="","",IF('Художественно-эстетическое разв'!S31&gt;1.5,"сформирован",IF('Художественно-эстетическое разв'!S31&lt;0.5,"не сформирован", "в стадии формирования")))</f>
        <v/>
      </c>
      <c r="DX30" s="82" t="str">
        <f>IF('Художественно-эстетическое разв'!T31="","",IF('Художественно-эстетическое разв'!T31&gt;1.5,"сформирован",IF('Художественно-эстетическое разв'!T31&lt;0.5,"не сформирован", "в стадии формирования")))</f>
        <v/>
      </c>
      <c r="DY30" s="82" t="str">
        <f>IF('Физическое развитие'!T30="","",IF('Физическое развитие'!T30&gt;1.5,"сформирован",IF('Физическое развитие'!T30&lt;0.5,"не сформирован", "в стадии формирования")))</f>
        <v/>
      </c>
      <c r="DZ30" s="82" t="str">
        <f>IF('Физическое развитие'!U30="","",IF('Физическое развитие'!U30&gt;1.5,"сформирован",IF('Физическое развитие'!U30&lt;0.5,"не сформирован", "в стадии формирования")))</f>
        <v/>
      </c>
      <c r="EA30" s="82" t="str">
        <f>IF('Физическое развитие'!V30="","",IF('Физическое развитие'!V30&gt;1.5,"сформирован",IF('Физическое развитие'!V30&lt;0.5,"не сформирован", "в стадии формирования")))</f>
        <v/>
      </c>
      <c r="EB30" s="214" t="str">
        <f>IF('Социально-коммуникативное разви'!D31="","",IF('Социально-коммуникативное разви'!E31="","",IF('Социально-коммуникативное разви'!F31="","",IF('Социально-коммуникативное разви'!Q31="","",IF('Социально-коммуникативное разви'!R31="","",IF('Социально-коммуникативное разви'!S31="","",IF('Социально-коммуникативное разви'!T31="","",IF('Социально-коммуникативное разви'!Y31="","",IF('Социально-коммуникативное разви'!Z31="","",IF('Социально-коммуникативное разви'!AU31="","",IF('Социально-коммуникативное разви'!AZ31="","",IF('Социально-коммуникативное разви'!BA31="","",IF('Социально-коммуникативное разви'!BB31="","",IF('Познавательное развитие'!G31="","",IF('Познавательное развитие'!H31="","",IF('Познавательное развитие'!T31="","",IF('Познавательное развитие'!U31="","",IF('Познавательное развитие'!W31="","",IF('Познавательное развитие'!X31="","",IF('Познавательное развитие'!AB31="","",IF('Познавательное развитие'!AC31="","",IF('Познавательное развитие'!AD31="","",IF('Познавательное развитие'!AE31="","",IF('Познавательное развитие'!AF31="","",IF('Познавательное развитие'!AG31="","",IF('Познавательное развитие'!AI31="","",IF('Познавательное развитие'!AJ31="","",IF('Познавательное развитие'!AK31="","",IF('Познавательное развитие'!AL31="","",IF('Речевое развитие'!Q30="","",IF('Речевое развитие'!R30="","",IF('Речевое развитие'!S30="","",IF('Речевое развитие'!T30="","",IF('Речевое развитие'!U30="","",IF('Художественно-эстетическое разв'!S31="","",IF('Художественно-эстетическое разв'!T31="","",IF('Физическое развитие'!T30="","",IF('Физическое развитие'!U30="","",IF('Физическое развитие'!V30="","",('Социально-коммуникативное разви'!D31+'Социально-коммуникативное разви'!E31+'Социально-коммуникативное разви'!F31+'Социально-коммуникативное разви'!Q31+'Социально-коммуникативное разви'!R31+'Социально-коммуникативное разви'!S31+'Социально-коммуникативное разви'!T31+'Социально-коммуникативное разви'!Y31+'Социально-коммуникативное разви'!Z31+'Социально-коммуникативное разви'!AU31+'Социально-коммуникативное разви'!AZ31+'Социально-коммуникативное разви'!BA31+'Социально-коммуникативное разви'!BB31+'Познавательное развитие'!G31+'Познавательное развитие'!H31+'Познавательное развитие'!T31+'Познавательное развитие'!U31+'Познавательное развитие'!W31+'Познавательное развитие'!X31+'Познавательное развитие'!AB31+'Познавательное развитие'!AC31+'Познавательное развитие'!AD31+'Познавательное развитие'!AE31+'Познавательное развитие'!AF31+'Познавательное развитие'!AG31+'Познавательное развитие'!AI31+'Познавательное развитие'!AJ31+'Познавательное развитие'!AK31+'Познавательное развитие'!AL31+'Речевое развитие'!Q30+'Речевое развитие'!R30+'Речевое развитие'!S30+'Речевое развитие'!T30+'Речевое развитие'!U30+'Художественно-эстетическое разв'!S31+'Художественно-эстетическое разв'!T31+'Физическое развитие'!T30+'Физическое развитие'!U30+'Физическое развитие'!V30)/39)))))))))))))))))))))))))))))))))))))))</f>
        <v/>
      </c>
      <c r="EC30" s="82" t="str">
        <f t="shared" si="6"/>
        <v/>
      </c>
    </row>
    <row r="31" spans="1:133">
      <c r="A31" s="89">
        <f>список!A29</f>
        <v>28</v>
      </c>
      <c r="B31" s="82" t="str">
        <f>IF(список!B29="","",список!B29)</f>
        <v/>
      </c>
      <c r="C31" s="82">
        <f>IF(список!C29="","",список!C29)</f>
        <v>0</v>
      </c>
      <c r="D31" s="82" t="str">
        <f>IF('Социально-коммуникативное разви'!AA32="","",IF('Социально-коммуникативное разви'!AA32&gt;1.5,"сформирован",IF('Социально-коммуникативное разви'!AA32&lt;0.5,"не сформирован", "в стадии формирования")))</f>
        <v/>
      </c>
      <c r="E31" s="82" t="str">
        <f>IF('Социально-коммуникативное разви'!AB32="","",IF('Социально-коммуникативное разви'!AB32&gt;1.5,"сформирован",IF('Социально-коммуникативное разви'!AB32&lt;0.5,"не сформирован", "в стадии формирования")))</f>
        <v/>
      </c>
      <c r="F31" s="82" t="str">
        <f>IF('Социально-коммуникативное разви'!AC32="","",IF('Социально-коммуникативное разви'!AC32&gt;1.5,"сформирован",IF('Социально-коммуникативное разви'!AC32&lt;0.5,"не сформирован", "в стадии формирования")))</f>
        <v/>
      </c>
      <c r="G31" s="82" t="str">
        <f>IF('Социально-коммуникативное разви'!AD32="","",IF('Социально-коммуникативное разви'!AD32&gt;1.5,"сформирован",IF('Социально-коммуникативное разви'!AD32&lt;0.5,"не сформирован", "в стадии формирования")))</f>
        <v/>
      </c>
      <c r="H31" s="82" t="str">
        <f>IF('Социально-коммуникативное разви'!AE32="","",IF('Социально-коммуникативное разви'!AE32&gt;1.5,"сформирован",IF('Социально-коммуникативное разви'!AE32&lt;0.5,"не сформирован", "в стадии формирования")))</f>
        <v/>
      </c>
      <c r="I31" s="82" t="str">
        <f>IF('Социально-коммуникативное разви'!AF32="","",IF('Социально-коммуникативное разви'!AF32&gt;1.5,"сформирован",IF('Социально-коммуникативное разви'!AF32&lt;0.5,"не сформирован", "в стадии формирования")))</f>
        <v/>
      </c>
      <c r="J31" s="82" t="str">
        <f>IF('Познавательное развитие'!D32="","",IF('Познавательное развитие'!D32&gt;1.5,"сформирован",IF('Познавательное развитие'!D32&lt;0.5,"не сформирован", "в стадии формирования")))</f>
        <v/>
      </c>
      <c r="K31" s="82" t="str">
        <f>IF('Познавательное развитие'!E32="","",IF('Познавательное развитие'!E32&gt;1.5,"сформирован",IF('Познавательное развитие'!E32&lt;0.5,"не сформирован", "в стадии формирования")))</f>
        <v/>
      </c>
      <c r="L31" s="82" t="str">
        <f>IF('Познавательное развитие'!F32="","",IF('Познавательное развитие'!F32&gt;1.5,"сформирован",IF('Познавательное развитие'!F32&lt;0.5,"не сформирован", "в стадии формирования")))</f>
        <v/>
      </c>
      <c r="M31" s="82" t="str">
        <f>IF('Познавательное развитие'!G32="","",IF('Познавательное развитие'!G32&gt;1.5,"сформирован",IF('Познавательное развитие'!G32&lt;0.5,"не сформирован", "в стадии формирования")))</f>
        <v/>
      </c>
      <c r="N31" s="82" t="str">
        <f>IF('Познавательное развитие'!H32="","",IF('Познавательное развитие'!H32&gt;1.5,"сформирован",IF('Познавательное развитие'!H32&lt;0.5,"не сформирован", "в стадии формирования")))</f>
        <v/>
      </c>
      <c r="O31" s="82" t="str">
        <f>IF('Познавательное развитие'!I32="","",IF('Познавательное развитие'!I32&gt;1.5,"сформирован",IF('Познавательное развитие'!I32&lt;0.5,"не сформирован", "в стадии формирования")))</f>
        <v/>
      </c>
      <c r="P31" s="82" t="str">
        <f>IF('Познавательное развитие'!J32="","",IF('Познавательное развитие'!J32&gt;1.5,"сформирован",IF('Познавательное развитие'!J32&lt;0.5,"не сформирован", "в стадии формирования")))</f>
        <v/>
      </c>
      <c r="Q31" s="82" t="str">
        <f>IF('Познавательное развитие'!K32="","",IF('Познавательное развитие'!K32&gt;1.5,"сформирован",IF('Познавательное развитие'!K32&lt;0.5,"не сформирован", "в стадии формирования")))</f>
        <v/>
      </c>
      <c r="R31" s="82"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S31" s="82" t="str">
        <f>IF('Художественно-эстетическое разв'!E32="","",IF('Художественно-эстетическое разв'!E32&gt;1.5,"сформирован",IF('Художественно-эстетическое разв'!E32&lt;0.5,"не сформирован", "в стадии формирования")))</f>
        <v/>
      </c>
      <c r="T31" s="82" t="str">
        <f>IF('Художественно-эстетическое разв'!F32="","",IF('Художественно-эстетическое разв'!F32&gt;1.5,"сформирован",IF('Художественно-эстетическое разв'!F32&lt;0.5,"не сформирован", "в стадии формирования")))</f>
        <v/>
      </c>
      <c r="U31" s="82" t="str">
        <f>IF('Художественно-эстетическое разв'!G32="","",IF('Художественно-эстетическое разв'!G32&gt;1.5,"сформирован",IF('Художественно-эстетическое разв'!G32&lt;0.5,"не сформирован", "в стадии формирования")))</f>
        <v/>
      </c>
      <c r="V31" s="82" t="str">
        <f>IF('Художественно-эстетическое разв'!H32="","",IF('Художественно-эстетическое разв'!H32&gt;1.5,"сформирован",IF('Художественно-эстетическое разв'!H32&lt;0.5,"не сформирован", "в стадии формирования")))</f>
        <v/>
      </c>
      <c r="W31" s="82" t="str">
        <f>IF('Художественно-эстетическое разв'!I32="","",IF('Художественно-эстетическое разв'!I32&gt;1.5,"сформирован",IF('Художественно-эстетическое разв'!I32&lt;0.5,"не сформирован", "в стадии формирования")))</f>
        <v/>
      </c>
      <c r="X31" s="82" t="str">
        <f>IF('Художественно-эстетическое разв'!J32="","",IF('Художественно-эстетическое разв'!J32&gt;1.5,"сформирован",IF('Художественно-эстетическое разв'!J32&lt;0.5,"не сформирован", "в стадии формирования")))</f>
        <v/>
      </c>
      <c r="Y31" s="82" t="str">
        <f>IF('Физическое развитие'!W31="","",IF('Физическое развитие'!W31&gt;1.5,"сформирован",IF('Физическое развитие'!W31&lt;0.5,"не сформирован", "в стадии формирования")))</f>
        <v/>
      </c>
      <c r="Z31" s="214" t="str">
        <f>IF('Социально-коммуникативное разви'!AA32="","",IF('Социально-коммуникативное разви'!AF32="","",IF('Социально-коммуникативное разви'!AG32="","",IF('Социально-коммуникативное разви'!AH32="","",IF('Социально-коммуникативное разви'!AJ32="","",IF('Социально-коммуникативное разви'!AK32="","",IF('Познавательное развитие'!D32="","",IF('Познавательное развитие'!I32="","",IF('Познавательное развитие'!M32="","",IF('Познавательное развитие'!N32="","",IF('Познавательное развитие'!O32="","",IF('Познавательное развитие'!P32="","",IF('Познавательное развитие'!Q32="","",IF('Познавательное развитие'!Y32="","",IF('Художественно-эстетическое разв'!D32="","",IF('Художественно-эстетическое разв'!G32="","",IF('Художественно-эстетическое разв'!H32="","",IF('Художественно-эстетическое разв'!I32="","",IF('Физическое развитие'!W31="","",IF('Художественно-эстетическое разв'!L32="","",IF('Художественно-эстетическое разв'!M32="","",IF('Художественно-эстетическое разв'!U32="","",('Социально-коммуникативное разви'!AA32+'Социально-коммуникативное разви'!AF32+'Социально-коммуникативное разви'!AG32+'Социально-коммуникативное разви'!AH32+'Социально-коммуникативное разви'!AJ32+'Социально-коммуникативное разви'!AK32+'Познавательное развитие'!D32+'Познавательное развитие'!I32+'Познавательное развитие'!M32+'Познавательное развитие'!N32+'Познавательное развитие'!O32+'Познавательное развитие'!P32+'Познавательное развитие'!Q32+'Познавательное развитие'!Y32+'Художественно-эстетическое разв'!D32+'Художественно-эстетическое разв'!G32+'Художественно-эстетическое разв'!H32+'Художественно-эстетическое разв'!I32+'Художественно-эстетическое разв'!L32+'Художественно-эстетическое разв'!M32+'Художественно-эстетическое разв'!U32+'Физическое развитие'!W31)/22))))))))))))))))))))))</f>
        <v/>
      </c>
      <c r="AA31" s="82" t="str">
        <f t="shared" si="0"/>
        <v/>
      </c>
      <c r="AB31" s="82"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AC31" s="82"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AD31" s="82"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AE31" s="82"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AF31" s="82"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AG31" s="82"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AH31" s="82"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AI31" s="82" t="str">
        <f>IF('Познавательное развитие'!V32="","",IF('Познавательное развитие'!V32&gt;1.5,"сформирован",IF('Познавательное развитие'!V32&lt;0.5,"не сформирован", "в стадии формирования")))</f>
        <v/>
      </c>
      <c r="AJ31" s="82" t="str">
        <f>IF('Художественно-эстетическое разв'!Z32="","",IF('Художественно-эстетическое разв'!Z32&gt;1.5,"сформирован",IF('Художественно-эстетическое разв'!Z32&lt;0.5,"не сформирован", "в стадии формирования")))</f>
        <v/>
      </c>
      <c r="AK31" s="82" t="str">
        <f>IF('Художественно-эстетическое разв'!AA32="","",IF('Художественно-эстетическое разв'!AA32&gt;1.5,"сформирован",IF('Художественно-эстетическое разв'!AA32&lt;0.5,"не сформирован", "в стадии формирования")))</f>
        <v/>
      </c>
      <c r="AL31" s="214" t="str">
        <f>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разви'!X32="","",IF('Познавательное развитие'!V32="","",IF('Художественно-эстетическое разв'!Z32="","",IF('Художественно-эстетическое разв'!AE32="","",('Социально-коммуникативное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разви'!X32+'Познавательное развитие'!V32+'Художественно-эстетическое разв'!Z32+'Художественно-эстетическое разв'!AE32)/10))))))))))</f>
        <v/>
      </c>
      <c r="AM31" s="82" t="str">
        <f t="shared" si="1"/>
        <v/>
      </c>
      <c r="AN31" s="82"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AO31" s="82" t="str">
        <f>IF('Социально-коммуникативное разви'!V32="","",IF('Социально-коммуникативное разви'!V32&gt;1.5,"сформирован",IF('Социально-коммуникативное разви'!V32&lt;0.5,"не сформирован", "в стадии формирования")))</f>
        <v/>
      </c>
      <c r="AP31" s="82" t="str">
        <f>IF('Социально-коммуникативное разви'!W32="","",IF('Социально-коммуникативное разви'!W32&gt;1.5,"сформирован",IF('Социально-коммуникативное разви'!W32&lt;0.5,"не сформирован", "в стадии формирования")))</f>
        <v/>
      </c>
      <c r="AQ31" s="82" t="str">
        <f>IF('Художественно-эстетическое разв'!Y32="","",IF('Художественно-эстетическое разв'!Y32&gt;1.5,"сформирован",IF('Художественно-эстетическое разв'!Y32&lt;0.5,"не сформирован", "в стадии формирования")))</f>
        <v/>
      </c>
      <c r="AR31" s="82" t="str">
        <f>IF('Художественно-эстетическое разв'!Z32="","",IF('Художественно-эстетическое разв'!Z32&gt;1.5,"сформирован",IF('Художественно-эстетическое разв'!Z32&lt;0.5,"не сформирован", "в стадии формирования")))</f>
        <v/>
      </c>
      <c r="AS31" s="214" t="str">
        <f>IF('Социально-коммуникативное разви'!U32="","",IF('Социально-коммуникативное разви'!V32="","",IF('Социально-коммуникативное разви'!W32="","",IF('Художественно-эстетическое разв'!AC32="","",IF('Художественно-эстетическое разв'!AD32="","",('Социально-коммуникативное разви'!U32+'Социально-коммуникативное разви'!V32+'Социально-коммуникативное разви'!W32+'Художественно-эстетическое разв'!AC32+'Художественно-эстетическое разв'!AD32)/5)))))</f>
        <v/>
      </c>
      <c r="AT31" s="82" t="str">
        <f t="shared" si="2"/>
        <v/>
      </c>
      <c r="AU31" s="82" t="str">
        <f>IF('Речевое развитие'!D31="","",IF('Речевое развитие'!D31&gt;1.5,"сформирован",IF('Речевое развитие'!D31&lt;0.5,"не сформирован", "в стадии формирования")))</f>
        <v/>
      </c>
      <c r="AV31" s="82" t="str">
        <f>IF('Речевое развитие'!E31="","",IF('Речевое развитие'!E31&gt;1.5,"сформирован",IF('Речевое развитие'!E31&lt;0.5,"не сформирован", "в стадии формирования")))</f>
        <v/>
      </c>
      <c r="AW31" s="82" t="str">
        <f>IF('Речевое развитие'!F31="","",IF('Речевое развитие'!F31&gt;1.5,"сформирован",IF('Речевое развитие'!F31&lt;0.5,"не сформирован", "в стадии формирования")))</f>
        <v/>
      </c>
      <c r="AX31" s="82" t="str">
        <f>IF('Речевое развитие'!G31="","",IF('Речевое развитие'!G31&gt;1.5,"сформирован",IF('Речевое развитие'!G31&lt;0.5,"не сформирован", "в стадии формирования")))</f>
        <v/>
      </c>
      <c r="AY31" s="82" t="str">
        <f>IF('Речевое развитие'!H31="","",IF('Речевое развитие'!H31&gt;1.5,"сформирован",IF('Речевое развитие'!H31&lt;0.5,"не сформирован", "в стадии формирования")))</f>
        <v/>
      </c>
      <c r="AZ31" s="82" t="str">
        <f>IF('Речевое развитие'!I31="","",IF('Речевое развитие'!I31&gt;1.5,"сформирован",IF('Речевое развитие'!I31&lt;0.5,"не сформирован", "в стадии формирования")))</f>
        <v/>
      </c>
      <c r="BA31" s="82" t="str">
        <f>IF('Речевое развитие'!J31="","",IF('Речевое развитие'!J31&gt;1.5,"сформирован",IF('Речевое развитие'!J31&lt;0.5,"не сформирован", "в стадии формирования")))</f>
        <v/>
      </c>
      <c r="BB31" s="82" t="str">
        <f>IF('Речевое развитие'!K31="","",IF('Речевое развитие'!K31&gt;1.5,"сформирован",IF('Речевое развитие'!K31&lt;0.5,"не сформирован", "в стадии формирования")))</f>
        <v/>
      </c>
      <c r="BC31" s="82" t="str">
        <f>IF('Речевое развитие'!L31="","",IF('Речевое развитие'!L31&gt;1.5,"сформирован",IF('Речевое развитие'!L31&lt;0.5,"не сформирован", "в стадии формирования")))</f>
        <v/>
      </c>
      <c r="BD31" s="82" t="str">
        <f>IF('Речевое развитие'!M31="","",IF('Речевое развитие'!M31&gt;1.5,"сформирован",IF('Речевое развитие'!M31&lt;0.5,"не сформирован", "в стадии формирования")))</f>
        <v/>
      </c>
      <c r="BE31" s="82" t="str">
        <f>IF('Речевое развитие'!N31="","",IF('Речевое развитие'!N31&gt;1.5,"сформирован",IF('Речевое развитие'!N31&lt;0.5,"не сформирован", "в стадии формирования")))</f>
        <v/>
      </c>
      <c r="BF31" s="214" t="str">
        <f>IF('Речевое развитие'!D31="","",IF('Речевое развитие'!E31="","",IF('Речевое развитие'!F31="","",IF('Речевое развитие'!G31="","",IF('Речевое развитие'!H31="","",IF('Речевое развитие'!I31="","",IF('Речевое развитие'!J31="","",IF('Речевое развитие'!K31="","",IF('Речевое развитие'!L31="","",IF('Речевое развитие'!M31="","",IF('Речевое развитие'!N31="","",('Речевое развитие'!D31+'Речевое развитие'!E31+'Речевое развитие'!F31+'Речевое развитие'!G31+'Речевое развитие'!H31+'Речевое развитие'!I31+'Речевое развитие'!J31+'Речевое развитие'!K31+'Речевое развитие'!L31+'Речевое развитие'!M31+'Речевое развитие'!N31)/11)))))))))))</f>
        <v/>
      </c>
      <c r="BG31" s="82" t="str">
        <f t="shared" si="3"/>
        <v/>
      </c>
      <c r="BH31" s="82" t="str">
        <f>IF('Художественно-эстетическое разв'!Y32="","",IF('Художественно-эстетическое разв'!Y32&gt;1.5,"сформирован",IF('Художественно-эстетическое разв'!Y32&lt;0.5,"не сформирован", "в стадии формирования")))</f>
        <v/>
      </c>
      <c r="BI31" s="82" t="str">
        <f>IF('Физическое развитие'!D31="","",IF('Физическое развитие'!D31&gt;1.5,"сформирован",IF('Физическое развитие'!D31&lt;0.5,"не сформирован", "в стадии формирования")))</f>
        <v/>
      </c>
      <c r="BJ31" s="82" t="str">
        <f>IF('Физическое развитие'!E31="","",IF('Физическое развитие'!E31&gt;1.5,"сформирован",IF('Физическое развитие'!E31&lt;0.5,"не сформирован", "в стадии формирования")))</f>
        <v/>
      </c>
      <c r="BK31" s="82" t="str">
        <f>IF('Физическое развитие'!F31="","",IF('Физическое развитие'!F31&gt;1.5,"сформирован",IF('Физическое развитие'!F31&lt;0.5,"не сформирован", "в стадии формирования")))</f>
        <v/>
      </c>
      <c r="BL31" s="82" t="str">
        <f>IF('Физическое развитие'!G31="","",IF('Физическое развитие'!G31&gt;1.5,"сформирован",IF('Физическое развитие'!G31&lt;0.5,"не сформирован", "в стадии формирования")))</f>
        <v/>
      </c>
      <c r="BM31" s="82" t="str">
        <f>IF('Физическое развитие'!H31="","",IF('Физическое развитие'!H31&gt;1.5,"сформирован",IF('Физическое развитие'!H31&lt;0.5,"не сформирован", "в стадии формирования")))</f>
        <v/>
      </c>
      <c r="BN31" s="82" t="str">
        <f>IF('Физическое развитие'!I31="","",IF('Физическое развитие'!I31&gt;1.5,"сформирован",IF('Физическое развитие'!I31&lt;0.5,"не сформирован", "в стадии формирования")))</f>
        <v/>
      </c>
      <c r="BO31" s="82" t="str">
        <f>IF('Физическое развитие'!J31="","",IF('Физическое развитие'!J31&gt;1.5,"сформирован",IF('Физическое развитие'!J31&lt;0.5,"не сформирован", "в стадии формирования")))</f>
        <v/>
      </c>
      <c r="BP31" s="82" t="str">
        <f>IF('Физическое развитие'!K31="","",IF('Физическое развитие'!K31&gt;1.5,"сформирован",IF('Физическое развитие'!K31&lt;0.5,"не сформирован", "в стадии формирования")))</f>
        <v/>
      </c>
      <c r="BQ31" s="82" t="str">
        <f>IF('Физическое развитие'!L31="","",IF('Физическое развитие'!L31&gt;1.5,"сформирован",IF('Физическое развитие'!L31&lt;0.5,"не сформирован", "в стадии формирования")))</f>
        <v/>
      </c>
      <c r="BR31" s="82" t="str">
        <f>IF('Физическое развитие'!M31="","",IF('Физическое развитие'!M31&gt;1.5,"сформирован",IF('Физическое развитие'!M31&lt;0.5,"не сформирован", "в стадии формирования")))</f>
        <v/>
      </c>
      <c r="BS31" s="82" t="str">
        <f>IF('Физическое развитие'!N31="","",IF('Физическое развитие'!N31&gt;1.5,"сформирован",IF('Физическое развитие'!N31&lt;0.5,"не сформирован", "в стадии формирования")))</f>
        <v/>
      </c>
      <c r="BT31" s="82" t="str">
        <f>IF('Физическое развитие'!O31="","",IF('Физическое развитие'!O31&gt;1.5,"сформирован",IF('Физическое развитие'!O31&lt;0.5,"не сформирован", "в стадии формирования")))</f>
        <v/>
      </c>
      <c r="BU31" s="82" t="str">
        <f>IF('Физическое развитие'!P31="","",IF('Физическое развитие'!P31&gt;1.5,"сформирован",IF('Физическое развитие'!P31&lt;0.5,"не сформирован", "в стадии формирования")))</f>
        <v/>
      </c>
      <c r="BV31" s="214" t="str">
        <f>IF('Художественно-эстетическое разв'!Y32="","",IF('Физическое развитие'!D31="","",IF('Физическое развитие'!E31="","",IF('Физическое развитие'!F31="","",IF('Физическое развитие'!H31="","",IF('Физическое развитие'!I31="","",IF('Физическое развитие'!J31="","",IF('Физическое развитие'!L31="","",IF('Физическое развитие'!M31="","",IF('Физическое развитие'!G31="","",IF('Физическое развитие'!N31="","",IF('Физическое развитие'!O31="","",IF('Физическое развитие'!P31="","",IF('Физическое развитие'!Q31="","",('Художественно-эстетическое разв'!Y32+'Физическое развитие'!D31+'Физическое развитие'!E31+'Физическое развитие'!F31+'Физическое развитие'!H31+'Физическое развитие'!I31+'Физическое развитие'!J31+'Физическое развитие'!L31+'Физическое развитие'!M31+'Физическое развитие'!G31+'Физическое развитие'!N31+'Физическое развитие'!O31+'Физическое развитие'!P31+'Физическое развитие'!Q31)/14))))))))))))))</f>
        <v/>
      </c>
      <c r="BW31" s="82" t="str">
        <f t="shared" si="4"/>
        <v/>
      </c>
      <c r="BX31" s="82"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BY31" s="82" t="str">
        <f>IF('Социально-коммуникативное разви'!N32="","",IF('Социально-коммуникативное разви'!N32&gt;1.5,"сформирован",IF('Социально-коммуникативное разви'!N32&lt;0.5,"не сформирован", "в стадии формирования")))</f>
        <v/>
      </c>
      <c r="BZ31" s="82" t="str">
        <f>IF('Социально-коммуникативное разви'!O32="","",IF('Социально-коммуникативное разви'!O32&gt;1.5,"сформирован",IF('Социально-коммуникативное разви'!O32&lt;0.5,"не сформирован", "в стадии формирования")))</f>
        <v/>
      </c>
      <c r="CA31" s="82" t="str">
        <f>IF('Социально-коммуникативное разви'!P32="","",IF('Социально-коммуникативное разви'!P32&gt;1.5,"сформирован",IF('Социально-коммуникативное разви'!P32&lt;0.5,"не сформирован", "в стадии формирования")))</f>
        <v/>
      </c>
      <c r="CB31" s="82"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CC31" s="82" t="str">
        <f>IF('Социально-коммуникативное разви'!R32="","",IF('Социально-коммуникативное разви'!R32&gt;1.5,"сформирован",IF('Социально-коммуникативное разви'!R32&lt;0.5,"не сформирован", "в стадии формирования")))</f>
        <v/>
      </c>
      <c r="CD31" s="82"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CE31" s="82"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CF31" s="82"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CG31" s="82" t="str">
        <f>IF('Социально-коммуникативное разви'!V32="","",IF('Социально-коммуникативное разви'!V32&gt;1.5,"сформирован",IF('Социально-коммуникативное разви'!V32&lt;0.5,"не сформирован", "в стадии формирования")))</f>
        <v/>
      </c>
      <c r="CH31" s="82" t="str">
        <f>IF('Социально-коммуникативное разви'!W32="","",IF('Социально-коммуникативное разви'!W32&gt;1.5,"сформирован",IF('Социально-коммуникативное разви'!W32&lt;0.5,"не сформирован", "в стадии формирования")))</f>
        <v/>
      </c>
      <c r="CI31" s="82" t="str">
        <f>IF('Социально-коммуникативное разви'!X32="","",IF('Социально-коммуникативное разви'!X32&gt;1.5,"сформирован",IF('Социально-коммуникативное разви'!X32&lt;0.5,"не сформирован", "в стадии формирования")))</f>
        <v/>
      </c>
      <c r="CJ31" s="82" t="str">
        <f>IF('Социально-коммуникативное разви'!Y32="","",IF('Социально-коммуникативное разви'!Y32&gt;1.5,"сформирован",IF('Социально-коммуникативное разви'!Y32&lt;0.5,"не сформирован", "в стадии формирования")))</f>
        <v/>
      </c>
      <c r="CK31" s="82" t="str">
        <f>IF('Социально-коммуникативное разви'!Z32="","",IF('Социально-коммуникативное разви'!Z32&gt;1.5,"сформирован",IF('Социально-коммуникативное разви'!Z32&lt;0.5,"не сформирован", "в стадии формирования")))</f>
        <v/>
      </c>
      <c r="CL31" s="82" t="str">
        <f>IF('Физическое развитие'!K31="","",IF('Физическое развитие'!K31&gt;1.5,"сформирован",IF('Физическое развитие'!K31&lt;0.5,"не сформирован", "в стадии формирования")))</f>
        <v/>
      </c>
      <c r="CM31" s="214" t="str">
        <f>IF('Социально-коммуникативное разви'!M32="","",IF('Социально-коммуникативное разви'!N32="","",IF('Социально-коммуникативное разви'!AI32="","",IF('Социально-коммуникативное разви'!AN32="","",IF('Социально-коммуникативное разви'!AO32="","",IF('Социально-коммуникативное разви'!AP32="","",IF('Социально-коммуникативное разви'!AQ32="","",IF('Социально-коммуникативное разви'!AR32="","",IF('Социально-коммуникативное разви'!AS32="","",IF('Социально-коммуникативное разви'!AT32="","",IF('Социально-коммуникативное разви'!AV32="","",IF('Социально-коммуникативное разви'!AW32="","",IF('Социально-коммуникативное разви'!AX32="","",IF('Социально-коммуникативное разви'!AY32="","",IF('Физическое развитие'!K31="","",('Социально-коммуникативное разви'!M32+'Социально-коммуникативное разви'!N32+'Социально-коммуникативное разви'!AI32+'Социально-коммуникативное разви'!AN32+'Социально-коммуникативное разви'!AO32+'Социально-коммуникативное разви'!AP32+'Социально-коммуникативное разви'!AQ32+'Социально-коммуникативное разви'!AR32+'Социально-коммуникативное разви'!AS32+'Социально-коммуникативное разви'!AT32+'Социально-коммуникативное разви'!AV32+'Социально-коммуникативное разви'!AW32+'Социально-коммуникативное разви'!AX32+'Социально-коммуникативное разви'!AY32+'Физическое развитие'!K31)/15)))))))))))))))</f>
        <v/>
      </c>
      <c r="CN31" s="82" t="str">
        <f t="shared" si="5"/>
        <v/>
      </c>
      <c r="CO31" s="82" t="str">
        <f>IF('Социально-коммуникативное разви'!D32="","",IF('Социально-коммуникативное разви'!D32&gt;1.5,"сформирован",IF('Социально-коммуникативное разви'!D32&lt;0.5,"не сформирован", "в стадии формирования")))</f>
        <v/>
      </c>
      <c r="CP31" s="82"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CQ31" s="82"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CR31" s="82"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CS31" s="82" t="str">
        <f>IF('Социально-коммуникативное разви'!R32="","",IF('Социально-коммуникативное разви'!R32&gt;1.5,"сформирован",IF('Социально-коммуникативное разви'!R32&lt;0.5,"не сформирован", "в стадии формирования")))</f>
        <v/>
      </c>
      <c r="CT31" s="82"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CU31" s="82"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CV31" s="82" t="str">
        <f>IF('Социально-коммуникативное разви'!Y32="","",IF('Социально-коммуникативное разви'!Y32&gt;1.5,"сформирован",IF('Социально-коммуникативное разви'!Y32&lt;0.5,"не сформирован", "в стадии формирования")))</f>
        <v/>
      </c>
      <c r="CW31" s="82" t="str">
        <f>IF('Социально-коммуникативное разви'!Z32="","",IF('Социально-коммуникативное разви'!Z32&gt;1.5,"сформирован",IF('Социально-коммуникативное разви'!Z32&lt;0.5,"не сформирован", "в стадии формирования")))</f>
        <v/>
      </c>
      <c r="CX31" s="82" t="str">
        <f>IF('Социально-коммуникативное разви'!AU32="","",IF('Социально-коммуникативное разви'!AU32&gt;1.5,"сформирован",IF('Социально-коммуникативное разви'!AU32&lt;0.5,"не сформирован", "в стадии формирования")))</f>
        <v/>
      </c>
      <c r="CY31" s="82" t="str">
        <f>IF('Социально-коммуникативное разви'!AZ32="","",IF('Социально-коммуникативное разви'!AZ32&gt;1.5,"сформирован",IF('Социально-коммуникативное разви'!AZ32&lt;0.5,"не сформирован", "в стадии формирования")))</f>
        <v/>
      </c>
      <c r="CZ31" s="82" t="str">
        <f>IF('Социально-коммуникативное разви'!BA32="","",IF('Социально-коммуникативное разви'!BA32&gt;1.5,"сформирован",IF('Социально-коммуникативное разви'!BA32&lt;0.5,"не сформирован", "в стадии формирования")))</f>
        <v/>
      </c>
      <c r="DA31" s="82" t="str">
        <f>IF('Социально-коммуникативное разви'!BB32="","",IF('Социально-коммуникативное разви'!BB32&gt;1.5,"сформирован",IF('Социально-коммуникативное разви'!BB32&lt;0.5,"не сформирован", "в стадии формирования")))</f>
        <v/>
      </c>
      <c r="DB31" s="82" t="str">
        <f>IF('Познавательное развитие'!G32="","",IF('Познавательное развитие'!G32&gt;1.5,"сформирован",IF('Познавательное развитие'!G32&lt;0.5,"не сформирован", "в стадии формирования")))</f>
        <v/>
      </c>
      <c r="DC31" s="82" t="str">
        <f>IF('Познавательное развитие'!H32="","",IF('Познавательное развитие'!H32&gt;1.5,"сформирован",IF('Познавательное развитие'!H32&lt;0.5,"не сформирован", "в стадии формирования")))</f>
        <v/>
      </c>
      <c r="DD31" s="82" t="str">
        <f>IF('Познавательное развитие'!T32="","",IF('Познавательное развитие'!T32&gt;1.5,"сформирован",IF('Познавательное развитие'!T32&lt;0.5,"не сформирован", "в стадии формирования")))</f>
        <v/>
      </c>
      <c r="DE31" s="82" t="str">
        <f>IF('Познавательное развитие'!U32="","",IF('Познавательное развитие'!U32&gt;1.5,"сформирован",IF('Познавательное развитие'!U32&lt;0.5,"не сформирован", "в стадии формирования")))</f>
        <v/>
      </c>
      <c r="DF31" s="82" t="str">
        <f>IF('Познавательное развитие'!W32="","",IF('Познавательное развитие'!W32&gt;1.5,"сформирован",IF('Познавательное развитие'!W32&lt;0.5,"не сформирован", "в стадии формирования")))</f>
        <v/>
      </c>
      <c r="DG31" s="82" t="str">
        <f>IF('Познавательное развитие'!X32="","",IF('Познавательное развитие'!X32&gt;1.5,"сформирован",IF('Познавательное развитие'!X32&lt;0.5,"не сформирован", "в стадии формирования")))</f>
        <v/>
      </c>
      <c r="DH31" s="82" t="str">
        <f>IF('Познавательное развитие'!AB32="","",IF('Познавательное развитие'!AB32&gt;1.5,"сформирован",IF('Познавательное развитие'!AB32&lt;0.5,"не сформирован", "в стадии формирования")))</f>
        <v/>
      </c>
      <c r="DI31" s="82" t="str">
        <f>IF('Познавательное развитие'!AC32="","",IF('Познавательное развитие'!AC32&gt;1.5,"сформирован",IF('Познавательное развитие'!AC32&lt;0.5,"не сформирован", "в стадии формирования")))</f>
        <v/>
      </c>
      <c r="DJ31" s="82" t="str">
        <f>IF('Познавательное развитие'!AD32="","",IF('Познавательное развитие'!AD32&gt;1.5,"сформирован",IF('Познавательное развитие'!AD32&lt;0.5,"не сформирован", "в стадии формирования")))</f>
        <v/>
      </c>
      <c r="DK31" s="82" t="str">
        <f>IF('Познавательное развитие'!AE32="","",IF('Познавательное развитие'!AE32&gt;1.5,"сформирован",IF('Познавательное развитие'!AE32&lt;0.5,"не сформирован", "в стадии формирования")))</f>
        <v/>
      </c>
      <c r="DL31" s="82" t="str">
        <f>IF('Познавательное развитие'!AF32="","",IF('Познавательное развитие'!AF32&gt;1.5,"сформирован",IF('Познавательное развитие'!AF32&lt;0.5,"не сформирован", "в стадии формирования")))</f>
        <v/>
      </c>
      <c r="DM31" s="82" t="str">
        <f>IF('Познавательное развитие'!AG32="","",IF('Познавательное развитие'!AG32&gt;1.5,"сформирован",IF('Познавательное развитие'!AG32&lt;0.5,"не сформирован", "в стадии формирования")))</f>
        <v/>
      </c>
      <c r="DN31" s="82" t="str">
        <f>IF('Познавательное развитие'!AI32="","",IF('Познавательное развитие'!AI32&gt;1.5,"сформирован",IF('Познавательное развитие'!AI32&lt;0.5,"не сформирован", "в стадии формирования")))</f>
        <v/>
      </c>
      <c r="DO31" s="82" t="str">
        <f>IF('Познавательное развитие'!AJ32="","",IF('Познавательное развитие'!AJ32&gt;1.5,"сформирован",IF('Познавательное развитие'!AJ32&lt;0.5,"не сформирован", "в стадии формирования")))</f>
        <v/>
      </c>
      <c r="DP31" s="82" t="str">
        <f>IF('Познавательное развитие'!AK32="","",IF('Познавательное развитие'!AK32&gt;1.5,"сформирован",IF('Познавательное развитие'!AK32&lt;0.5,"не сформирован", "в стадии формирования")))</f>
        <v/>
      </c>
      <c r="DQ31" s="82" t="str">
        <f>IF('Познавательное развитие'!AL32="","",IF('Познавательное развитие'!AL32&gt;1.5,"сформирован",IF('Познавательное развитие'!AL32&lt;0.5,"не сформирован", "в стадии формирования")))</f>
        <v/>
      </c>
      <c r="DR31" s="82" t="str">
        <f>IF('Речевое развитие'!Q31="","",IF('Речевое развитие'!Q31&gt;1.5,"сформирован",IF('Речевое развитие'!Q31&lt;0.5,"не сформирован", "в стадии формирования")))</f>
        <v/>
      </c>
      <c r="DS31" s="82" t="str">
        <f>IF('Речевое развитие'!R31="","",IF('Речевое развитие'!R31&gt;1.5,"сформирован",IF('Речевое развитие'!R31&lt;0.5,"не сформирован", "в стадии формирования")))</f>
        <v/>
      </c>
      <c r="DT31" s="82" t="str">
        <f>IF('Речевое развитие'!S31="","",IF('Речевое развитие'!S31&gt;1.5,"сформирован",IF('Речевое развитие'!S31&lt;0.5,"не сформирован", "в стадии формирования")))</f>
        <v/>
      </c>
      <c r="DU31" s="82" t="str">
        <f>IF('Речевое развитие'!T31="","",IF('Речевое развитие'!T31&gt;1.5,"сформирован",IF('Речевое развитие'!T31&lt;0.5,"не сформирован", "в стадии формирования")))</f>
        <v/>
      </c>
      <c r="DV31" s="82" t="str">
        <f>IF('Речевое развитие'!U31="","",IF('Речевое развитие'!U31&gt;1.5,"сформирован",IF('Речевое развитие'!U31&lt;0.5,"не сформирован", "в стадии формирования")))</f>
        <v/>
      </c>
      <c r="DW31" s="82" t="str">
        <f>IF('Художественно-эстетическое разв'!S32="","",IF('Художественно-эстетическое разв'!S32&gt;1.5,"сформирован",IF('Художественно-эстетическое разв'!S32&lt;0.5,"не сформирован", "в стадии формирования")))</f>
        <v/>
      </c>
      <c r="DX31" s="82" t="str">
        <f>IF('Художественно-эстетическое разв'!T32="","",IF('Художественно-эстетическое разв'!T32&gt;1.5,"сформирован",IF('Художественно-эстетическое разв'!T32&lt;0.5,"не сформирован", "в стадии формирования")))</f>
        <v/>
      </c>
      <c r="DY31" s="82" t="str">
        <f>IF('Физическое развитие'!T31="","",IF('Физическое развитие'!T31&gt;1.5,"сформирован",IF('Физическое развитие'!T31&lt;0.5,"не сформирован", "в стадии формирования")))</f>
        <v/>
      </c>
      <c r="DZ31" s="82" t="str">
        <f>IF('Физическое развитие'!U31="","",IF('Физическое развитие'!U31&gt;1.5,"сформирован",IF('Физическое развитие'!U31&lt;0.5,"не сформирован", "в стадии формирования")))</f>
        <v/>
      </c>
      <c r="EA31" s="82" t="str">
        <f>IF('Физическое развитие'!V31="","",IF('Физическое развитие'!V31&gt;1.5,"сформирован",IF('Физическое развитие'!V31&lt;0.5,"не сформирован", "в стадии формирования")))</f>
        <v/>
      </c>
      <c r="EB31" s="214" t="str">
        <f>IF('Социально-коммуникативное разви'!D32="","",IF('Социально-коммуникативное разви'!E32="","",IF('Социально-коммуникативное разви'!F32="","",IF('Социально-коммуникативное разви'!Q32="","",IF('Социально-коммуникативное разви'!R32="","",IF('Социально-коммуникативное разви'!S32="","",IF('Социально-коммуникативное разви'!T32="","",IF('Социально-коммуникативное разви'!Y32="","",IF('Социально-коммуникативное разви'!Z32="","",IF('Социально-коммуникативное разви'!AU32="","",IF('Социально-коммуникативное разви'!AZ32="","",IF('Социально-коммуникативное разви'!BA32="","",IF('Социально-коммуникативное разви'!BB32="","",IF('Познавательное развитие'!G32="","",IF('Познавательное развитие'!H32="","",IF('Познавательное развитие'!T32="","",IF('Познавательное развитие'!U32="","",IF('Познавательное развитие'!W32="","",IF('Познавательное развитие'!X32="","",IF('Познавательное развитие'!AB32="","",IF('Познавательное развитие'!AC32="","",IF('Познавательное развитие'!AD32="","",IF('Познавательное развитие'!AE32="","",IF('Познавательное развитие'!AF32="","",IF('Познавательное развитие'!AG32="","",IF('Познавательное развитие'!AI32="","",IF('Познавательное развитие'!AJ32="","",IF('Познавательное развитие'!AK32="","",IF('Познавательное развитие'!AL32="","",IF('Речевое развитие'!Q31="","",IF('Речевое развитие'!R31="","",IF('Речевое развитие'!S31="","",IF('Речевое развитие'!T31="","",IF('Речевое развитие'!U31="","",IF('Художественно-эстетическое разв'!S32="","",IF('Художественно-эстетическое разв'!T32="","",IF('Физическое развитие'!T31="","",IF('Физическое развитие'!U31="","",IF('Физическое развитие'!V31="","",('Социально-коммуникативное разви'!D32+'Социально-коммуникативное разви'!E32+'Социально-коммуникативное разви'!F32+'Социально-коммуникативное разви'!Q32+'Социально-коммуникативное разви'!R32+'Социально-коммуникативное разви'!S32+'Социально-коммуникативное разви'!T32+'Социально-коммуникативное разви'!Y32+'Социально-коммуникативное разви'!Z32+'Социально-коммуникативное разви'!AU32+'Социально-коммуникативное разви'!AZ32+'Социально-коммуникативное разви'!BA32+'Социально-коммуникативное разви'!BB32+'Познавательное развитие'!G32+'Познавательное развитие'!H32+'Познавательное развитие'!T32+'Познавательное развитие'!U32+'Познавательное развитие'!W32+'Познавательное развитие'!X32+'Познавательное развитие'!AB32+'Познавательное развитие'!AC32+'Познавательное развитие'!AD32+'Познавательное развитие'!AE32+'Познавательное развитие'!AF32+'Познавательное развитие'!AG32+'Познавательное развитие'!AI32+'Познавательное развитие'!AJ32+'Познавательное развитие'!AK32+'Познавательное развитие'!AL32+'Речевое развитие'!Q31+'Речевое развитие'!R31+'Речевое развитие'!S31+'Речевое развитие'!T31+'Речевое развитие'!U31+'Художественно-эстетическое разв'!S32+'Художественно-эстетическое разв'!T32+'Физическое развитие'!T31+'Физическое развитие'!U31+'Физическое развитие'!V31)/39)))))))))))))))))))))))))))))))))))))))</f>
        <v/>
      </c>
      <c r="EC31" s="82" t="str">
        <f t="shared" si="6"/>
        <v/>
      </c>
    </row>
    <row r="32" spans="1:133">
      <c r="A32" s="89">
        <f>список!A30</f>
        <v>29</v>
      </c>
      <c r="B32" s="82" t="str">
        <f>IF(список!B30="","",список!B30)</f>
        <v/>
      </c>
      <c r="C32" s="82">
        <f>IF(список!C30="","",список!C30)</f>
        <v>0</v>
      </c>
      <c r="D32" s="82" t="str">
        <f>IF('Социально-коммуникативное разви'!AA33="","",IF('Социально-коммуникативное разви'!AA33&gt;1.5,"сформирован",IF('Социально-коммуникативное разви'!AA33&lt;0.5,"не сформирован", "в стадии формирования")))</f>
        <v/>
      </c>
      <c r="E32" s="82" t="str">
        <f>IF('Социально-коммуникативное разви'!AB33="","",IF('Социально-коммуникативное разви'!AB33&gt;1.5,"сформирован",IF('Социально-коммуникативное разви'!AB33&lt;0.5,"не сформирован", "в стадии формирования")))</f>
        <v/>
      </c>
      <c r="F32" s="82" t="str">
        <f>IF('Социально-коммуникативное разви'!AC33="","",IF('Социально-коммуникативное разви'!AC33&gt;1.5,"сформирован",IF('Социально-коммуникативное разви'!AC33&lt;0.5,"не сформирован", "в стадии формирования")))</f>
        <v/>
      </c>
      <c r="G32" s="82" t="str">
        <f>IF('Социально-коммуникативное разви'!AD33="","",IF('Социально-коммуникативное разви'!AD33&gt;1.5,"сформирован",IF('Социально-коммуникативное разви'!AD33&lt;0.5,"не сформирован", "в стадии формирования")))</f>
        <v/>
      </c>
      <c r="H32" s="82" t="str">
        <f>IF('Социально-коммуникативное разви'!AE33="","",IF('Социально-коммуникативное разви'!AE33&gt;1.5,"сформирован",IF('Социально-коммуникативное разви'!AE33&lt;0.5,"не сформирован", "в стадии формирования")))</f>
        <v/>
      </c>
      <c r="I32" s="82" t="str">
        <f>IF('Социально-коммуникативное разви'!AF33="","",IF('Социально-коммуникативное разви'!AF33&gt;1.5,"сформирован",IF('Социально-коммуникативное разви'!AF33&lt;0.5,"не сформирован", "в стадии формирования")))</f>
        <v/>
      </c>
      <c r="J32" s="82" t="str">
        <f>IF('Познавательное развитие'!D33="","",IF('Познавательное развитие'!D33&gt;1.5,"сформирован",IF('Познавательное развитие'!D33&lt;0.5,"не сформирован", "в стадии формирования")))</f>
        <v/>
      </c>
      <c r="K32" s="82" t="str">
        <f>IF('Познавательное развитие'!E33="","",IF('Познавательное развитие'!E33&gt;1.5,"сформирован",IF('Познавательное развитие'!E33&lt;0.5,"не сформирован", "в стадии формирования")))</f>
        <v/>
      </c>
      <c r="L32" s="82" t="str">
        <f>IF('Познавательное развитие'!F33="","",IF('Познавательное развитие'!F33&gt;1.5,"сформирован",IF('Познавательное развитие'!F33&lt;0.5,"не сформирован", "в стадии формирования")))</f>
        <v/>
      </c>
      <c r="M32" s="82" t="str">
        <f>IF('Познавательное развитие'!G33="","",IF('Познавательное развитие'!G33&gt;1.5,"сформирован",IF('Познавательное развитие'!G33&lt;0.5,"не сформирован", "в стадии формирования")))</f>
        <v/>
      </c>
      <c r="N32" s="82" t="str">
        <f>IF('Познавательное развитие'!H33="","",IF('Познавательное развитие'!H33&gt;1.5,"сформирован",IF('Познавательное развитие'!H33&lt;0.5,"не сформирован", "в стадии формирования")))</f>
        <v/>
      </c>
      <c r="O32" s="82" t="str">
        <f>IF('Познавательное развитие'!I33="","",IF('Познавательное развитие'!I33&gt;1.5,"сформирован",IF('Познавательное развитие'!I33&lt;0.5,"не сформирован", "в стадии формирования")))</f>
        <v/>
      </c>
      <c r="P32" s="82" t="str">
        <f>IF('Познавательное развитие'!J33="","",IF('Познавательное развитие'!J33&gt;1.5,"сформирован",IF('Познавательное развитие'!J33&lt;0.5,"не сформирован", "в стадии формирования")))</f>
        <v/>
      </c>
      <c r="Q32" s="82" t="str">
        <f>IF('Познавательное развитие'!K33="","",IF('Познавательное развитие'!K33&gt;1.5,"сформирован",IF('Познавательное развитие'!K33&lt;0.5,"не сформирован", "в стадии формирования")))</f>
        <v/>
      </c>
      <c r="R32" s="82"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S32" s="82" t="str">
        <f>IF('Художественно-эстетическое разв'!E33="","",IF('Художественно-эстетическое разв'!E33&gt;1.5,"сформирован",IF('Художественно-эстетическое разв'!E33&lt;0.5,"не сформирован", "в стадии формирования")))</f>
        <v/>
      </c>
      <c r="T32" s="82" t="str">
        <f>IF('Художественно-эстетическое разв'!F33="","",IF('Художественно-эстетическое разв'!F33&gt;1.5,"сформирован",IF('Художественно-эстетическое разв'!F33&lt;0.5,"не сформирован", "в стадии формирования")))</f>
        <v/>
      </c>
      <c r="U32" s="82" t="str">
        <f>IF('Художественно-эстетическое разв'!G33="","",IF('Художественно-эстетическое разв'!G33&gt;1.5,"сформирован",IF('Художественно-эстетическое разв'!G33&lt;0.5,"не сформирован", "в стадии формирования")))</f>
        <v/>
      </c>
      <c r="V32" s="82" t="str">
        <f>IF('Художественно-эстетическое разв'!H33="","",IF('Художественно-эстетическое разв'!H33&gt;1.5,"сформирован",IF('Художественно-эстетическое разв'!H33&lt;0.5,"не сформирован", "в стадии формирования")))</f>
        <v/>
      </c>
      <c r="W32" s="82" t="str">
        <f>IF('Художественно-эстетическое разв'!I33="","",IF('Художественно-эстетическое разв'!I33&gt;1.5,"сформирован",IF('Художественно-эстетическое разв'!I33&lt;0.5,"не сформирован", "в стадии формирования")))</f>
        <v/>
      </c>
      <c r="X32" s="82" t="str">
        <f>IF('Художественно-эстетическое разв'!J33="","",IF('Художественно-эстетическое разв'!J33&gt;1.5,"сформирован",IF('Художественно-эстетическое разв'!J33&lt;0.5,"не сформирован", "в стадии формирования")))</f>
        <v/>
      </c>
      <c r="Y32" s="82" t="str">
        <f>IF('Физическое развитие'!W32="","",IF('Физическое развитие'!W32&gt;1.5,"сформирован",IF('Физическое развитие'!W32&lt;0.5,"не сформирован", "в стадии формирования")))</f>
        <v/>
      </c>
      <c r="Z32" s="214" t="str">
        <f>IF('Социально-коммуникативное разви'!AA33="","",IF('Социально-коммуникативное разви'!AF33="","",IF('Социально-коммуникативное разви'!AG33="","",IF('Социально-коммуникативное разви'!AH33="","",IF('Социально-коммуникативное разви'!AJ33="","",IF('Социально-коммуникативное разви'!AK33="","",IF('Познавательное развитие'!D33="","",IF('Познавательное развитие'!I33="","",IF('Познавательное развитие'!M33="","",IF('Познавательное развитие'!N33="","",IF('Познавательное развитие'!O33="","",IF('Познавательное развитие'!P33="","",IF('Познавательное развитие'!Q33="","",IF('Познавательное развитие'!Y33="","",IF('Художественно-эстетическое разв'!D33="","",IF('Художественно-эстетическое разв'!G33="","",IF('Художественно-эстетическое разв'!H33="","",IF('Художественно-эстетическое разв'!I33="","",IF('Физическое развитие'!W32="","",IF('Художественно-эстетическое разв'!L33="","",IF('Художественно-эстетическое разв'!M33="","",IF('Художественно-эстетическое разв'!U33="","",('Социально-коммуникативное разви'!AA33+'Социально-коммуникативное разви'!AF33+'Социально-коммуникативное разви'!AG33+'Социально-коммуникативное разви'!AH33+'Социально-коммуникативное разви'!AJ33+'Социально-коммуникативное разви'!AK33+'Познавательное развитие'!D33+'Познавательное развитие'!I33+'Познавательное развитие'!M33+'Познавательное развитие'!N33+'Познавательное развитие'!O33+'Познавательное развитие'!P33+'Познавательное развитие'!Q33+'Познавательное развитие'!Y33+'Художественно-эстетическое разв'!D33+'Художественно-эстетическое разв'!G33+'Художественно-эстетическое разв'!H33+'Художественно-эстетическое разв'!I33+'Художественно-эстетическое разв'!L33+'Художественно-эстетическое разв'!M33+'Художественно-эстетическое разв'!U33+'Физическое развитие'!W32)/22))))))))))))))))))))))</f>
        <v/>
      </c>
      <c r="AA32" s="82" t="str">
        <f t="shared" si="0"/>
        <v/>
      </c>
      <c r="AB32" s="82"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AC32" s="82"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AD32" s="82"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AE32" s="82"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AF32" s="82"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AG32" s="82"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AH32" s="82"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AI32" s="82" t="str">
        <f>IF('Познавательное развитие'!V33="","",IF('Познавательное развитие'!V33&gt;1.5,"сформирован",IF('Познавательное развитие'!V33&lt;0.5,"не сформирован", "в стадии формирования")))</f>
        <v/>
      </c>
      <c r="AJ32" s="82" t="str">
        <f>IF('Художественно-эстетическое разв'!Z33="","",IF('Художественно-эстетическое разв'!Z33&gt;1.5,"сформирован",IF('Художественно-эстетическое разв'!Z33&lt;0.5,"не сформирован", "в стадии формирования")))</f>
        <v/>
      </c>
      <c r="AK32" s="82" t="str">
        <f>IF('Художественно-эстетическое разв'!AA33="","",IF('Художественно-эстетическое разв'!AA33&gt;1.5,"сформирован",IF('Художественно-эстетическое разв'!AA33&lt;0.5,"не сформирован", "в стадии формирования")))</f>
        <v/>
      </c>
      <c r="AL32" s="214" t="str">
        <f>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разви'!X33="","",IF('Познавательное развитие'!V33="","",IF('Художественно-эстетическое разв'!Z33="","",IF('Художественно-эстетическое разв'!AE33="","",('Социально-коммуникативное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разви'!X33+'Познавательное развитие'!V33+'Художественно-эстетическое разв'!Z33+'Художественно-эстетическое разв'!AE33)/10))))))))))</f>
        <v/>
      </c>
      <c r="AM32" s="82" t="str">
        <f t="shared" si="1"/>
        <v/>
      </c>
      <c r="AN32" s="82"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AO32" s="82" t="str">
        <f>IF('Социально-коммуникативное разви'!V33="","",IF('Социально-коммуникативное разви'!V33&gt;1.5,"сформирован",IF('Социально-коммуникативное разви'!V33&lt;0.5,"не сформирован", "в стадии формирования")))</f>
        <v/>
      </c>
      <c r="AP32" s="82" t="str">
        <f>IF('Социально-коммуникативное разви'!W33="","",IF('Социально-коммуникативное разви'!W33&gt;1.5,"сформирован",IF('Социально-коммуникативное разви'!W33&lt;0.5,"не сформирован", "в стадии формирования")))</f>
        <v/>
      </c>
      <c r="AQ32" s="82" t="str">
        <f>IF('Художественно-эстетическое разв'!Y33="","",IF('Художественно-эстетическое разв'!Y33&gt;1.5,"сформирован",IF('Художественно-эстетическое разв'!Y33&lt;0.5,"не сформирован", "в стадии формирования")))</f>
        <v/>
      </c>
      <c r="AR32" s="82" t="str">
        <f>IF('Художественно-эстетическое разв'!Z33="","",IF('Художественно-эстетическое разв'!Z33&gt;1.5,"сформирован",IF('Художественно-эстетическое разв'!Z33&lt;0.5,"не сформирован", "в стадии формирования")))</f>
        <v/>
      </c>
      <c r="AS32" s="214" t="str">
        <f>IF('Социально-коммуникативное разви'!U33="","",IF('Социально-коммуникативное разви'!V33="","",IF('Социально-коммуникативное разви'!W33="","",IF('Художественно-эстетическое разв'!AC33="","",IF('Художественно-эстетическое разв'!AD33="","",('Социально-коммуникативное разви'!U33+'Социально-коммуникативное разви'!V33+'Социально-коммуникативное разви'!W33+'Художественно-эстетическое разв'!AC33+'Художественно-эстетическое разв'!AD33)/5)))))</f>
        <v/>
      </c>
      <c r="AT32" s="82" t="str">
        <f t="shared" si="2"/>
        <v/>
      </c>
      <c r="AU32" s="82" t="str">
        <f>IF('Речевое развитие'!D32="","",IF('Речевое развитие'!D32&gt;1.5,"сформирован",IF('Речевое развитие'!D32&lt;0.5,"не сформирован", "в стадии формирования")))</f>
        <v/>
      </c>
      <c r="AV32" s="82" t="str">
        <f>IF('Речевое развитие'!E32="","",IF('Речевое развитие'!E32&gt;1.5,"сформирован",IF('Речевое развитие'!E32&lt;0.5,"не сформирован", "в стадии формирования")))</f>
        <v/>
      </c>
      <c r="AW32" s="82" t="str">
        <f>IF('Речевое развитие'!F32="","",IF('Речевое развитие'!F32&gt;1.5,"сформирован",IF('Речевое развитие'!F32&lt;0.5,"не сформирован", "в стадии формирования")))</f>
        <v/>
      </c>
      <c r="AX32" s="82" t="str">
        <f>IF('Речевое развитие'!G32="","",IF('Речевое развитие'!G32&gt;1.5,"сформирован",IF('Речевое развитие'!G32&lt;0.5,"не сформирован", "в стадии формирования")))</f>
        <v/>
      </c>
      <c r="AY32" s="82" t="str">
        <f>IF('Речевое развитие'!H32="","",IF('Речевое развитие'!H32&gt;1.5,"сформирован",IF('Речевое развитие'!H32&lt;0.5,"не сформирован", "в стадии формирования")))</f>
        <v/>
      </c>
      <c r="AZ32" s="82" t="str">
        <f>IF('Речевое развитие'!I32="","",IF('Речевое развитие'!I32&gt;1.5,"сформирован",IF('Речевое развитие'!I32&lt;0.5,"не сформирован", "в стадии формирования")))</f>
        <v/>
      </c>
      <c r="BA32" s="82" t="str">
        <f>IF('Речевое развитие'!J32="","",IF('Речевое развитие'!J32&gt;1.5,"сформирован",IF('Речевое развитие'!J32&lt;0.5,"не сформирован", "в стадии формирования")))</f>
        <v/>
      </c>
      <c r="BB32" s="82" t="str">
        <f>IF('Речевое развитие'!K32="","",IF('Речевое развитие'!K32&gt;1.5,"сформирован",IF('Речевое развитие'!K32&lt;0.5,"не сформирован", "в стадии формирования")))</f>
        <v/>
      </c>
      <c r="BC32" s="82" t="str">
        <f>IF('Речевое развитие'!L32="","",IF('Речевое развитие'!L32&gt;1.5,"сформирован",IF('Речевое развитие'!L32&lt;0.5,"не сформирован", "в стадии формирования")))</f>
        <v/>
      </c>
      <c r="BD32" s="82" t="str">
        <f>IF('Речевое развитие'!M32="","",IF('Речевое развитие'!M32&gt;1.5,"сформирован",IF('Речевое развитие'!M32&lt;0.5,"не сформирован", "в стадии формирования")))</f>
        <v/>
      </c>
      <c r="BE32" s="82" t="str">
        <f>IF('Речевое развитие'!N32="","",IF('Речевое развитие'!N32&gt;1.5,"сформирован",IF('Речевое развитие'!N32&lt;0.5,"не сформирован", "в стадии формирования")))</f>
        <v/>
      </c>
      <c r="BF32" s="214" t="str">
        <f>IF('Речевое развитие'!D32="","",IF('Речевое развитие'!E32="","",IF('Речевое развитие'!F32="","",IF('Речевое развитие'!G32="","",IF('Речевое развитие'!H32="","",IF('Речевое развитие'!I32="","",IF('Речевое развитие'!J32="","",IF('Речевое развитие'!K32="","",IF('Речевое развитие'!L32="","",IF('Речевое развитие'!M32="","",IF('Речевое развитие'!N32="","",('Речевое развитие'!D32+'Речевое развитие'!E32+'Речевое развитие'!F32+'Речевое развитие'!G32+'Речевое развитие'!H32+'Речевое развитие'!I32+'Речевое развитие'!J32+'Речевое развитие'!K32+'Речевое развитие'!L32+'Речевое развитие'!M32+'Речевое развитие'!N32)/11)))))))))))</f>
        <v/>
      </c>
      <c r="BG32" s="82" t="str">
        <f t="shared" si="3"/>
        <v/>
      </c>
      <c r="BH32" s="82" t="str">
        <f>IF('Художественно-эстетическое разв'!Y33="","",IF('Художественно-эстетическое разв'!Y33&gt;1.5,"сформирован",IF('Художественно-эстетическое разв'!Y33&lt;0.5,"не сформирован", "в стадии формирования")))</f>
        <v/>
      </c>
      <c r="BI32" s="82" t="str">
        <f>IF('Физическое развитие'!D32="","",IF('Физическое развитие'!D32&gt;1.5,"сформирован",IF('Физическое развитие'!D32&lt;0.5,"не сформирован", "в стадии формирования")))</f>
        <v/>
      </c>
      <c r="BJ32" s="82" t="str">
        <f>IF('Физическое развитие'!E32="","",IF('Физическое развитие'!E32&gt;1.5,"сформирован",IF('Физическое развитие'!E32&lt;0.5,"не сформирован", "в стадии формирования")))</f>
        <v/>
      </c>
      <c r="BK32" s="82" t="str">
        <f>IF('Физическое развитие'!F32="","",IF('Физическое развитие'!F32&gt;1.5,"сформирован",IF('Физическое развитие'!F32&lt;0.5,"не сформирован", "в стадии формирования")))</f>
        <v/>
      </c>
      <c r="BL32" s="82" t="str">
        <f>IF('Физическое развитие'!G32="","",IF('Физическое развитие'!G32&gt;1.5,"сформирован",IF('Физическое развитие'!G32&lt;0.5,"не сформирован", "в стадии формирования")))</f>
        <v/>
      </c>
      <c r="BM32" s="82" t="str">
        <f>IF('Физическое развитие'!H32="","",IF('Физическое развитие'!H32&gt;1.5,"сформирован",IF('Физическое развитие'!H32&lt;0.5,"не сформирован", "в стадии формирования")))</f>
        <v/>
      </c>
      <c r="BN32" s="82" t="str">
        <f>IF('Физическое развитие'!I32="","",IF('Физическое развитие'!I32&gt;1.5,"сформирован",IF('Физическое развитие'!I32&lt;0.5,"не сформирован", "в стадии формирования")))</f>
        <v/>
      </c>
      <c r="BO32" s="82" t="str">
        <f>IF('Физическое развитие'!J32="","",IF('Физическое развитие'!J32&gt;1.5,"сформирован",IF('Физическое развитие'!J32&lt;0.5,"не сформирован", "в стадии формирования")))</f>
        <v/>
      </c>
      <c r="BP32" s="82" t="str">
        <f>IF('Физическое развитие'!K32="","",IF('Физическое развитие'!K32&gt;1.5,"сформирован",IF('Физическое развитие'!K32&lt;0.5,"не сформирован", "в стадии формирования")))</f>
        <v/>
      </c>
      <c r="BQ32" s="82" t="str">
        <f>IF('Физическое развитие'!L32="","",IF('Физическое развитие'!L32&gt;1.5,"сформирован",IF('Физическое развитие'!L32&lt;0.5,"не сформирован", "в стадии формирования")))</f>
        <v/>
      </c>
      <c r="BR32" s="82" t="str">
        <f>IF('Физическое развитие'!M32="","",IF('Физическое развитие'!M32&gt;1.5,"сформирован",IF('Физическое развитие'!M32&lt;0.5,"не сформирован", "в стадии формирования")))</f>
        <v/>
      </c>
      <c r="BS32" s="82" t="str">
        <f>IF('Физическое развитие'!N32="","",IF('Физическое развитие'!N32&gt;1.5,"сформирован",IF('Физическое развитие'!N32&lt;0.5,"не сформирован", "в стадии формирования")))</f>
        <v/>
      </c>
      <c r="BT32" s="82" t="str">
        <f>IF('Физическое развитие'!O32="","",IF('Физическое развитие'!O32&gt;1.5,"сформирован",IF('Физическое развитие'!O32&lt;0.5,"не сформирован", "в стадии формирования")))</f>
        <v/>
      </c>
      <c r="BU32" s="82" t="str">
        <f>IF('Физическое развитие'!P32="","",IF('Физическое развитие'!P32&gt;1.5,"сформирован",IF('Физическое развитие'!P32&lt;0.5,"не сформирован", "в стадии формирования")))</f>
        <v/>
      </c>
      <c r="BV32" s="214" t="str">
        <f>IF('Художественно-эстетическое разв'!Y33="","",IF('Физическое развитие'!D32="","",IF('Физическое развитие'!E32="","",IF('Физическое развитие'!F32="","",IF('Физическое развитие'!H32="","",IF('Физическое развитие'!I32="","",IF('Физическое развитие'!J32="","",IF('Физическое развитие'!L32="","",IF('Физическое развитие'!M32="","",IF('Физическое развитие'!G32="","",IF('Физическое развитие'!N32="","",IF('Физическое развитие'!O32="","",IF('Физическое развитие'!P32="","",IF('Физическое развитие'!Q32="","",('Художественно-эстетическое разв'!Y33+'Физическое развитие'!D32+'Физическое развитие'!E32+'Физическое развитие'!F32+'Физическое развитие'!H32+'Физическое развитие'!I32+'Физическое развитие'!J32+'Физическое развитие'!L32+'Физическое развитие'!M32+'Физическое развитие'!G32+'Физическое развитие'!N32+'Физическое развитие'!O32+'Физическое развитие'!P32+'Физическое развитие'!Q32)/14))))))))))))))</f>
        <v/>
      </c>
      <c r="BW32" s="82" t="str">
        <f t="shared" si="4"/>
        <v/>
      </c>
      <c r="BX32" s="82"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BY32" s="82" t="str">
        <f>IF('Социально-коммуникативное разви'!N33="","",IF('Социально-коммуникативное разви'!N33&gt;1.5,"сформирован",IF('Социально-коммуникативное разви'!N33&lt;0.5,"не сформирован", "в стадии формирования")))</f>
        <v/>
      </c>
      <c r="BZ32" s="82" t="str">
        <f>IF('Социально-коммуникативное разви'!O33="","",IF('Социально-коммуникативное разви'!O33&gt;1.5,"сформирован",IF('Социально-коммуникативное разви'!O33&lt;0.5,"не сформирован", "в стадии формирования")))</f>
        <v/>
      </c>
      <c r="CA32" s="82" t="str">
        <f>IF('Социально-коммуникативное разви'!P33="","",IF('Социально-коммуникативное разви'!P33&gt;1.5,"сформирован",IF('Социально-коммуникативное разви'!P33&lt;0.5,"не сформирован", "в стадии формирования")))</f>
        <v/>
      </c>
      <c r="CB32" s="82"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CC32" s="82" t="str">
        <f>IF('Социально-коммуникативное разви'!R33="","",IF('Социально-коммуникативное разви'!R33&gt;1.5,"сформирован",IF('Социально-коммуникативное разви'!R33&lt;0.5,"не сформирован", "в стадии формирования")))</f>
        <v/>
      </c>
      <c r="CD32" s="82"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CE32" s="82"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CF32" s="82"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CG32" s="82" t="str">
        <f>IF('Социально-коммуникативное разви'!V33="","",IF('Социально-коммуникативное разви'!V33&gt;1.5,"сформирован",IF('Социально-коммуникативное разви'!V33&lt;0.5,"не сформирован", "в стадии формирования")))</f>
        <v/>
      </c>
      <c r="CH32" s="82" t="str">
        <f>IF('Социально-коммуникативное разви'!W33="","",IF('Социально-коммуникативное разви'!W33&gt;1.5,"сформирован",IF('Социально-коммуникативное разви'!W33&lt;0.5,"не сформирован", "в стадии формирования")))</f>
        <v/>
      </c>
      <c r="CI32" s="82" t="str">
        <f>IF('Социально-коммуникативное разви'!X33="","",IF('Социально-коммуникативное разви'!X33&gt;1.5,"сформирован",IF('Социально-коммуникативное разви'!X33&lt;0.5,"не сформирован", "в стадии формирования")))</f>
        <v/>
      </c>
      <c r="CJ32" s="82" t="str">
        <f>IF('Социально-коммуникативное разви'!Y33="","",IF('Социально-коммуникативное разви'!Y33&gt;1.5,"сформирован",IF('Социально-коммуникативное разви'!Y33&lt;0.5,"не сформирован", "в стадии формирования")))</f>
        <v/>
      </c>
      <c r="CK32" s="82" t="str">
        <f>IF('Социально-коммуникативное разви'!Z33="","",IF('Социально-коммуникативное разви'!Z33&gt;1.5,"сформирован",IF('Социально-коммуникативное разви'!Z33&lt;0.5,"не сформирован", "в стадии формирования")))</f>
        <v/>
      </c>
      <c r="CL32" s="82" t="str">
        <f>IF('Физическое развитие'!K32="","",IF('Физическое развитие'!K32&gt;1.5,"сформирован",IF('Физическое развитие'!K32&lt;0.5,"не сформирован", "в стадии формирования")))</f>
        <v/>
      </c>
      <c r="CM32" s="214" t="str">
        <f>IF('Социально-коммуникативное разви'!M33="","",IF('Социально-коммуникативное разви'!N33="","",IF('Социально-коммуникативное разви'!AI33="","",IF('Социально-коммуникативное разви'!AN33="","",IF('Социально-коммуникативное разви'!AO33="","",IF('Социально-коммуникативное разви'!AP33="","",IF('Социально-коммуникативное разви'!AQ33="","",IF('Социально-коммуникативное разви'!AR33="","",IF('Социально-коммуникативное разви'!AS33="","",IF('Социально-коммуникативное разви'!AT33="","",IF('Социально-коммуникативное разви'!AV33="","",IF('Социально-коммуникативное разви'!AW33="","",IF('Социально-коммуникативное разви'!AX33="","",IF('Социально-коммуникативное разви'!AY33="","",IF('Физическое развитие'!K32="","",('Социально-коммуникативное разви'!M33+'Социально-коммуникативное разви'!N33+'Социально-коммуникативное разви'!AI33+'Социально-коммуникативное разви'!AN33+'Социально-коммуникативное разви'!AO33+'Социально-коммуникативное разви'!AP33+'Социально-коммуникативное разви'!AQ33+'Социально-коммуникативное разви'!AR33+'Социально-коммуникативное разви'!AS33+'Социально-коммуникативное разви'!AT33+'Социально-коммуникативное разви'!AV33+'Социально-коммуникативное разви'!AW33+'Социально-коммуникативное разви'!AX33+'Социально-коммуникативное разви'!AY33+'Физическое развитие'!K32)/15)))))))))))))))</f>
        <v/>
      </c>
      <c r="CN32" s="82" t="str">
        <f t="shared" si="5"/>
        <v/>
      </c>
      <c r="CO32" s="82" t="str">
        <f>IF('Социально-коммуникативное разви'!D33="","",IF('Социально-коммуникативное разви'!D33&gt;1.5,"сформирован",IF('Социально-коммуникативное разви'!D33&lt;0.5,"не сформирован", "в стадии формирования")))</f>
        <v/>
      </c>
      <c r="CP32" s="82"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CQ32" s="82"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CR32" s="82"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CS32" s="82" t="str">
        <f>IF('Социально-коммуникативное разви'!R33="","",IF('Социально-коммуникативное разви'!R33&gt;1.5,"сформирован",IF('Социально-коммуникативное разви'!R33&lt;0.5,"не сформирован", "в стадии формирования")))</f>
        <v/>
      </c>
      <c r="CT32" s="82"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CU32" s="82"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CV32" s="82" t="str">
        <f>IF('Социально-коммуникативное разви'!Y33="","",IF('Социально-коммуникативное разви'!Y33&gt;1.5,"сформирован",IF('Социально-коммуникативное разви'!Y33&lt;0.5,"не сформирован", "в стадии формирования")))</f>
        <v/>
      </c>
      <c r="CW32" s="82" t="str">
        <f>IF('Социально-коммуникативное разви'!Z33="","",IF('Социально-коммуникативное разви'!Z33&gt;1.5,"сформирован",IF('Социально-коммуникативное разви'!Z33&lt;0.5,"не сформирован", "в стадии формирования")))</f>
        <v/>
      </c>
      <c r="CX32" s="82" t="str">
        <f>IF('Социально-коммуникативное разви'!AU33="","",IF('Социально-коммуникативное разви'!AU33&gt;1.5,"сформирован",IF('Социально-коммуникативное разви'!AU33&lt;0.5,"не сформирован", "в стадии формирования")))</f>
        <v/>
      </c>
      <c r="CY32" s="82" t="str">
        <f>IF('Социально-коммуникативное разви'!AZ33="","",IF('Социально-коммуникативное разви'!AZ33&gt;1.5,"сформирован",IF('Социально-коммуникативное разви'!AZ33&lt;0.5,"не сформирован", "в стадии формирования")))</f>
        <v/>
      </c>
      <c r="CZ32" s="82" t="str">
        <f>IF('Социально-коммуникативное разви'!BA33="","",IF('Социально-коммуникативное разви'!BA33&gt;1.5,"сформирован",IF('Социально-коммуникативное разви'!BA33&lt;0.5,"не сформирован", "в стадии формирования")))</f>
        <v/>
      </c>
      <c r="DA32" s="82" t="str">
        <f>IF('Социально-коммуникативное разви'!BB33="","",IF('Социально-коммуникативное разви'!BB33&gt;1.5,"сформирован",IF('Социально-коммуникативное разви'!BB33&lt;0.5,"не сформирован", "в стадии формирования")))</f>
        <v/>
      </c>
      <c r="DB32" s="82" t="str">
        <f>IF('Познавательное развитие'!G33="","",IF('Познавательное развитие'!G33&gt;1.5,"сформирован",IF('Познавательное развитие'!G33&lt;0.5,"не сформирован", "в стадии формирования")))</f>
        <v/>
      </c>
      <c r="DC32" s="82" t="str">
        <f>IF('Познавательное развитие'!H33="","",IF('Познавательное развитие'!H33&gt;1.5,"сформирован",IF('Познавательное развитие'!H33&lt;0.5,"не сформирован", "в стадии формирования")))</f>
        <v/>
      </c>
      <c r="DD32" s="82" t="str">
        <f>IF('Познавательное развитие'!T33="","",IF('Познавательное развитие'!T33&gt;1.5,"сформирован",IF('Познавательное развитие'!T33&lt;0.5,"не сформирован", "в стадии формирования")))</f>
        <v/>
      </c>
      <c r="DE32" s="82" t="str">
        <f>IF('Познавательное развитие'!U33="","",IF('Познавательное развитие'!U33&gt;1.5,"сформирован",IF('Познавательное развитие'!U33&lt;0.5,"не сформирован", "в стадии формирования")))</f>
        <v/>
      </c>
      <c r="DF32" s="82" t="str">
        <f>IF('Познавательное развитие'!W33="","",IF('Познавательное развитие'!W33&gt;1.5,"сформирован",IF('Познавательное развитие'!W33&lt;0.5,"не сформирован", "в стадии формирования")))</f>
        <v/>
      </c>
      <c r="DG32" s="82" t="str">
        <f>IF('Познавательное развитие'!X33="","",IF('Познавательное развитие'!X33&gt;1.5,"сформирован",IF('Познавательное развитие'!X33&lt;0.5,"не сформирован", "в стадии формирования")))</f>
        <v/>
      </c>
      <c r="DH32" s="82" t="str">
        <f>IF('Познавательное развитие'!AB33="","",IF('Познавательное развитие'!AB33&gt;1.5,"сформирован",IF('Познавательное развитие'!AB33&lt;0.5,"не сформирован", "в стадии формирования")))</f>
        <v/>
      </c>
      <c r="DI32" s="82" t="str">
        <f>IF('Познавательное развитие'!AC33="","",IF('Познавательное развитие'!AC33&gt;1.5,"сформирован",IF('Познавательное развитие'!AC33&lt;0.5,"не сформирован", "в стадии формирования")))</f>
        <v/>
      </c>
      <c r="DJ32" s="82" t="str">
        <f>IF('Познавательное развитие'!AD33="","",IF('Познавательное развитие'!AD33&gt;1.5,"сформирован",IF('Познавательное развитие'!AD33&lt;0.5,"не сформирован", "в стадии формирования")))</f>
        <v/>
      </c>
      <c r="DK32" s="82" t="str">
        <f>IF('Познавательное развитие'!AE33="","",IF('Познавательное развитие'!AE33&gt;1.5,"сформирован",IF('Познавательное развитие'!AE33&lt;0.5,"не сформирован", "в стадии формирования")))</f>
        <v/>
      </c>
      <c r="DL32" s="82" t="str">
        <f>IF('Познавательное развитие'!AF33="","",IF('Познавательное развитие'!AF33&gt;1.5,"сформирован",IF('Познавательное развитие'!AF33&lt;0.5,"не сформирован", "в стадии формирования")))</f>
        <v/>
      </c>
      <c r="DM32" s="82" t="str">
        <f>IF('Познавательное развитие'!AG33="","",IF('Познавательное развитие'!AG33&gt;1.5,"сформирован",IF('Познавательное развитие'!AG33&lt;0.5,"не сформирован", "в стадии формирования")))</f>
        <v/>
      </c>
      <c r="DN32" s="82" t="str">
        <f>IF('Познавательное развитие'!AI33="","",IF('Познавательное развитие'!AI33&gt;1.5,"сформирован",IF('Познавательное развитие'!AI33&lt;0.5,"не сформирован", "в стадии формирования")))</f>
        <v/>
      </c>
      <c r="DO32" s="82" t="str">
        <f>IF('Познавательное развитие'!AJ33="","",IF('Познавательное развитие'!AJ33&gt;1.5,"сформирован",IF('Познавательное развитие'!AJ33&lt;0.5,"не сформирован", "в стадии формирования")))</f>
        <v/>
      </c>
      <c r="DP32" s="82" t="str">
        <f>IF('Познавательное развитие'!AK33="","",IF('Познавательное развитие'!AK33&gt;1.5,"сформирован",IF('Познавательное развитие'!AK33&lt;0.5,"не сформирован", "в стадии формирования")))</f>
        <v/>
      </c>
      <c r="DQ32" s="82" t="str">
        <f>IF('Познавательное развитие'!AL33="","",IF('Познавательное развитие'!AL33&gt;1.5,"сформирован",IF('Познавательное развитие'!AL33&lt;0.5,"не сформирован", "в стадии формирования")))</f>
        <v/>
      </c>
      <c r="DR32" s="82" t="str">
        <f>IF('Речевое развитие'!Q32="","",IF('Речевое развитие'!Q32&gt;1.5,"сформирован",IF('Речевое развитие'!Q32&lt;0.5,"не сформирован", "в стадии формирования")))</f>
        <v/>
      </c>
      <c r="DS32" s="82" t="str">
        <f>IF('Речевое развитие'!R32="","",IF('Речевое развитие'!R32&gt;1.5,"сформирован",IF('Речевое развитие'!R32&lt;0.5,"не сформирован", "в стадии формирования")))</f>
        <v/>
      </c>
      <c r="DT32" s="82" t="str">
        <f>IF('Речевое развитие'!S32="","",IF('Речевое развитие'!S32&gt;1.5,"сформирован",IF('Речевое развитие'!S32&lt;0.5,"не сформирован", "в стадии формирования")))</f>
        <v/>
      </c>
      <c r="DU32" s="82" t="str">
        <f>IF('Речевое развитие'!T32="","",IF('Речевое развитие'!T32&gt;1.5,"сформирован",IF('Речевое развитие'!T32&lt;0.5,"не сформирован", "в стадии формирования")))</f>
        <v/>
      </c>
      <c r="DV32" s="82" t="str">
        <f>IF('Речевое развитие'!U32="","",IF('Речевое развитие'!U32&gt;1.5,"сформирован",IF('Речевое развитие'!U32&lt;0.5,"не сформирован", "в стадии формирования")))</f>
        <v/>
      </c>
      <c r="DW32" s="82" t="str">
        <f>IF('Художественно-эстетическое разв'!S33="","",IF('Художественно-эстетическое разв'!S33&gt;1.5,"сформирован",IF('Художественно-эстетическое разв'!S33&lt;0.5,"не сформирован", "в стадии формирования")))</f>
        <v/>
      </c>
      <c r="DX32" s="82" t="str">
        <f>IF('Художественно-эстетическое разв'!T33="","",IF('Художественно-эстетическое разв'!T33&gt;1.5,"сформирован",IF('Художественно-эстетическое разв'!T33&lt;0.5,"не сформирован", "в стадии формирования")))</f>
        <v/>
      </c>
      <c r="DY32" s="82" t="str">
        <f>IF('Физическое развитие'!T32="","",IF('Физическое развитие'!T32&gt;1.5,"сформирован",IF('Физическое развитие'!T32&lt;0.5,"не сформирован", "в стадии формирования")))</f>
        <v/>
      </c>
      <c r="DZ32" s="82" t="str">
        <f>IF('Физическое развитие'!U32="","",IF('Физическое развитие'!U32&gt;1.5,"сформирован",IF('Физическое развитие'!U32&lt;0.5,"не сформирован", "в стадии формирования")))</f>
        <v/>
      </c>
      <c r="EA32" s="82" t="str">
        <f>IF('Физическое развитие'!V32="","",IF('Физическое развитие'!V32&gt;1.5,"сформирован",IF('Физическое развитие'!V32&lt;0.5,"не сформирован", "в стадии формирования")))</f>
        <v/>
      </c>
      <c r="EB32" s="214" t="str">
        <f>IF('Социально-коммуникативное разви'!D33="","",IF('Социально-коммуникативное разви'!E33="","",IF('Социально-коммуникативное разви'!F33="","",IF('Социально-коммуникативное разви'!Q33="","",IF('Социально-коммуникативное разви'!R33="","",IF('Социально-коммуникативное разви'!S33="","",IF('Социально-коммуникативное разви'!T33="","",IF('Социально-коммуникативное разви'!Y33="","",IF('Социально-коммуникативное разви'!Z33="","",IF('Социально-коммуникативное разви'!AU33="","",IF('Социально-коммуникативное разви'!AZ33="","",IF('Социально-коммуникативное разви'!BA33="","",IF('Социально-коммуникативное разви'!BB33="","",IF('Познавательное развитие'!G33="","",IF('Познавательное развитие'!H33="","",IF('Познавательное развитие'!T33="","",IF('Познавательное развитие'!U33="","",IF('Познавательное развитие'!W33="","",IF('Познавательное развитие'!X33="","",IF('Познавательное развитие'!AB33="","",IF('Познавательное развитие'!AC33="","",IF('Познавательное развитие'!AD33="","",IF('Познавательное развитие'!AE33="","",IF('Познавательное развитие'!AF33="","",IF('Познавательное развитие'!AG33="","",IF('Познавательное развитие'!AI33="","",IF('Познавательное развитие'!AJ33="","",IF('Познавательное развитие'!AK33="","",IF('Познавательное развитие'!AL33="","",IF('Речевое развитие'!Q32="","",IF('Речевое развитие'!R32="","",IF('Речевое развитие'!S32="","",IF('Речевое развитие'!T32="","",IF('Речевое развитие'!U32="","",IF('Художественно-эстетическое разв'!S33="","",IF('Художественно-эстетическое разв'!T33="","",IF('Физическое развитие'!T32="","",IF('Физическое развитие'!U32="","",IF('Физическое развитие'!V32="","",('Социально-коммуникативное разви'!D33+'Социально-коммуникативное разви'!E33+'Социально-коммуникативное разви'!F33+'Социально-коммуникативное разви'!Q33+'Социально-коммуникативное разви'!R33+'Социально-коммуникативное разви'!S33+'Социально-коммуникативное разви'!T33+'Социально-коммуникативное разви'!Y33+'Социально-коммуникативное разви'!Z33+'Социально-коммуникативное разви'!AU33+'Социально-коммуникативное разви'!AZ33+'Социально-коммуникативное разви'!BA33+'Социально-коммуникативное разви'!BB33+'Познавательное развитие'!G33+'Познавательное развитие'!H33+'Познавательное развитие'!T33+'Познавательное развитие'!U33+'Познавательное развитие'!W33+'Познавательное развитие'!X33+'Познавательное развитие'!AB33+'Познавательное развитие'!AC33+'Познавательное развитие'!AD33+'Познавательное развитие'!AE33+'Познавательное развитие'!AF33+'Познавательное развитие'!AG33+'Познавательное развитие'!AI33+'Познавательное развитие'!AJ33+'Познавательное развитие'!AK33+'Познавательное развитие'!AL33+'Речевое развитие'!Q32+'Речевое развитие'!R32+'Речевое развитие'!S32+'Речевое развитие'!T32+'Речевое развитие'!U32+'Художественно-эстетическое разв'!S33+'Художественно-эстетическое разв'!T33+'Физическое развитие'!T32+'Физическое развитие'!U32+'Физическое развитие'!V32)/39)))))))))))))))))))))))))))))))))))))))</f>
        <v/>
      </c>
      <c r="EC32" s="82" t="str">
        <f t="shared" si="6"/>
        <v/>
      </c>
    </row>
    <row r="33" spans="1:133">
      <c r="A33" s="89">
        <f>список!A31</f>
        <v>30</v>
      </c>
      <c r="B33" s="82" t="str">
        <f>IF(список!B31="","",список!B31)</f>
        <v/>
      </c>
      <c r="C33" s="82">
        <f>IF(список!C31="","",список!C31)</f>
        <v>0</v>
      </c>
      <c r="D33" s="82" t="str">
        <f>IF('Социально-коммуникативное разви'!AA34="","",IF('Социально-коммуникативное разви'!AA34&gt;1.5,"сформирован",IF('Социально-коммуникативное разви'!AA34&lt;0.5,"не сформирован", "в стадии формирования")))</f>
        <v/>
      </c>
      <c r="E33" s="82" t="str">
        <f>IF('Социально-коммуникативное разви'!AB34="","",IF('Социально-коммуникативное разви'!AB34&gt;1.5,"сформирован",IF('Социально-коммуникативное разви'!AB34&lt;0.5,"не сформирован", "в стадии формирования")))</f>
        <v/>
      </c>
      <c r="F33" s="82" t="str">
        <f>IF('Социально-коммуникативное разви'!AC34="","",IF('Социально-коммуникативное разви'!AC34&gt;1.5,"сформирован",IF('Социально-коммуникативное разви'!AC34&lt;0.5,"не сформирован", "в стадии формирования")))</f>
        <v/>
      </c>
      <c r="G33" s="82" t="str">
        <f>IF('Социально-коммуникативное разви'!AD34="","",IF('Социально-коммуникативное разви'!AD34&gt;1.5,"сформирован",IF('Социально-коммуникативное разви'!AD34&lt;0.5,"не сформирован", "в стадии формирования")))</f>
        <v/>
      </c>
      <c r="H33" s="82" t="str">
        <f>IF('Социально-коммуникативное разви'!AE34="","",IF('Социально-коммуникативное разви'!AE34&gt;1.5,"сформирован",IF('Социально-коммуникативное разви'!AE34&lt;0.5,"не сформирован", "в стадии формирования")))</f>
        <v/>
      </c>
      <c r="I33" s="82" t="str">
        <f>IF('Социально-коммуникативное разви'!AF34="","",IF('Социально-коммуникативное разви'!AF34&gt;1.5,"сформирован",IF('Социально-коммуникативное разви'!AF34&lt;0.5,"не сформирован", "в стадии формирования")))</f>
        <v/>
      </c>
      <c r="J33" s="82" t="str">
        <f>IF('Познавательное развитие'!D34="","",IF('Познавательное развитие'!D34&gt;1.5,"сформирован",IF('Познавательное развитие'!D34&lt;0.5,"не сформирован", "в стадии формирования")))</f>
        <v/>
      </c>
      <c r="K33" s="82" t="str">
        <f>IF('Познавательное развитие'!E34="","",IF('Познавательное развитие'!E34&gt;1.5,"сформирован",IF('Познавательное развитие'!E34&lt;0.5,"не сформирован", "в стадии формирования")))</f>
        <v/>
      </c>
      <c r="L33" s="82" t="str">
        <f>IF('Познавательное развитие'!F34="","",IF('Познавательное развитие'!F34&gt;1.5,"сформирован",IF('Познавательное развитие'!F34&lt;0.5,"не сформирован", "в стадии формирования")))</f>
        <v/>
      </c>
      <c r="M33" s="82" t="str">
        <f>IF('Познавательное развитие'!G34="","",IF('Познавательное развитие'!G34&gt;1.5,"сформирован",IF('Познавательное развитие'!G34&lt;0.5,"не сформирован", "в стадии формирования")))</f>
        <v/>
      </c>
      <c r="N33" s="82" t="str">
        <f>IF('Познавательное развитие'!H34="","",IF('Познавательное развитие'!H34&gt;1.5,"сформирован",IF('Познавательное развитие'!H34&lt;0.5,"не сформирован", "в стадии формирования")))</f>
        <v/>
      </c>
      <c r="O33" s="82" t="str">
        <f>IF('Познавательное развитие'!I34="","",IF('Познавательное развитие'!I34&gt;1.5,"сформирован",IF('Познавательное развитие'!I34&lt;0.5,"не сформирован", "в стадии формирования")))</f>
        <v/>
      </c>
      <c r="P33" s="82" t="str">
        <f>IF('Познавательное развитие'!J34="","",IF('Познавательное развитие'!J34&gt;1.5,"сформирован",IF('Познавательное развитие'!J34&lt;0.5,"не сформирован", "в стадии формирования")))</f>
        <v/>
      </c>
      <c r="Q33" s="82" t="str">
        <f>IF('Познавательное развитие'!K34="","",IF('Познавательное развитие'!K34&gt;1.5,"сформирован",IF('Познавательное развитие'!K34&lt;0.5,"не сформирован", "в стадии формирования")))</f>
        <v/>
      </c>
      <c r="R33" s="82"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S33" s="82" t="str">
        <f>IF('Художественно-эстетическое разв'!E34="","",IF('Художественно-эстетическое разв'!E34&gt;1.5,"сформирован",IF('Художественно-эстетическое разв'!E34&lt;0.5,"не сформирован", "в стадии формирования")))</f>
        <v/>
      </c>
      <c r="T33" s="82" t="str">
        <f>IF('Художественно-эстетическое разв'!F34="","",IF('Художественно-эстетическое разв'!F34&gt;1.5,"сформирован",IF('Художественно-эстетическое разв'!F34&lt;0.5,"не сформирован", "в стадии формирования")))</f>
        <v/>
      </c>
      <c r="U33" s="82" t="str">
        <f>IF('Художественно-эстетическое разв'!G34="","",IF('Художественно-эстетическое разв'!G34&gt;1.5,"сформирован",IF('Художественно-эстетическое разв'!G34&lt;0.5,"не сформирован", "в стадии формирования")))</f>
        <v/>
      </c>
      <c r="V33" s="82" t="str">
        <f>IF('Художественно-эстетическое разв'!H34="","",IF('Художественно-эстетическое разв'!H34&gt;1.5,"сформирован",IF('Художественно-эстетическое разв'!H34&lt;0.5,"не сформирован", "в стадии формирования")))</f>
        <v/>
      </c>
      <c r="W33" s="82" t="str">
        <f>IF('Художественно-эстетическое разв'!I34="","",IF('Художественно-эстетическое разв'!I34&gt;1.5,"сформирован",IF('Художественно-эстетическое разв'!I34&lt;0.5,"не сформирован", "в стадии формирования")))</f>
        <v/>
      </c>
      <c r="X33" s="82" t="str">
        <f>IF('Художественно-эстетическое разв'!J34="","",IF('Художественно-эстетическое разв'!J34&gt;1.5,"сформирован",IF('Художественно-эстетическое разв'!J34&lt;0.5,"не сформирован", "в стадии формирования")))</f>
        <v/>
      </c>
      <c r="Y33" s="82" t="str">
        <f>IF('Физическое развитие'!W33="","",IF('Физическое развитие'!W33&gt;1.5,"сформирован",IF('Физическое развитие'!W33&lt;0.5,"не сформирован", "в стадии формирования")))</f>
        <v/>
      </c>
      <c r="Z33" s="214" t="str">
        <f>IF('Социально-коммуникативное разви'!AA34="","",IF('Социально-коммуникативное разви'!AF34="","",IF('Социально-коммуникативное разви'!AG34="","",IF('Социально-коммуникативное разви'!AH34="","",IF('Социально-коммуникативное разви'!AJ34="","",IF('Социально-коммуникативное разви'!AK34="","",IF('Познавательное развитие'!D34="","",IF('Познавательное развитие'!I34="","",IF('Познавательное развитие'!M34="","",IF('Познавательное развитие'!N34="","",IF('Познавательное развитие'!O34="","",IF('Познавательное развитие'!P34="","",IF('Познавательное развитие'!Q34="","",IF('Познавательное развитие'!Y34="","",IF('Художественно-эстетическое разв'!D34="","",IF('Художественно-эстетическое разв'!G34="","",IF('Художественно-эстетическое разв'!H34="","",IF('Художественно-эстетическое разв'!I34="","",IF('Физическое развитие'!W33="","",IF('Художественно-эстетическое разв'!L34="","",IF('Художественно-эстетическое разв'!M34="","",IF('Художественно-эстетическое разв'!U34="","",('Социально-коммуникативное разви'!AA34+'Социально-коммуникативное разви'!AF34+'Социально-коммуникативное разви'!AG34+'Социально-коммуникативное разви'!AH34+'Социально-коммуникативное разви'!AJ34+'Социально-коммуникативное разви'!AK34+'Познавательное развитие'!D34+'Познавательное развитие'!I34+'Познавательное развитие'!M34+'Познавательное развитие'!N34+'Познавательное развитие'!O34+'Познавательное развитие'!P34+'Познавательное развитие'!Q34+'Познавательное развитие'!Y34+'Художественно-эстетическое разв'!D34+'Художественно-эстетическое разв'!G34+'Художественно-эстетическое разв'!H34+'Художественно-эстетическое разв'!I34+'Художественно-эстетическое разв'!L34+'Художественно-эстетическое разв'!M34+'Художественно-эстетическое разв'!U34+'Физическое развитие'!W33)/22))))))))))))))))))))))</f>
        <v/>
      </c>
      <c r="AA33" s="82" t="str">
        <f t="shared" si="0"/>
        <v/>
      </c>
      <c r="AB33" s="82"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AC33" s="82"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AD33" s="82"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AE33" s="82"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AF33" s="82"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AG33" s="82"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AH33" s="82"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AI33" s="82" t="str">
        <f>IF('Познавательное развитие'!V34="","",IF('Познавательное развитие'!V34&gt;1.5,"сформирован",IF('Познавательное развитие'!V34&lt;0.5,"не сформирован", "в стадии формирования")))</f>
        <v/>
      </c>
      <c r="AJ33" s="82" t="str">
        <f>IF('Художественно-эстетическое разв'!Z34="","",IF('Художественно-эстетическое разв'!Z34&gt;1.5,"сформирован",IF('Художественно-эстетическое разв'!Z34&lt;0.5,"не сформирован", "в стадии формирования")))</f>
        <v/>
      </c>
      <c r="AK33" s="82" t="str">
        <f>IF('Художественно-эстетическое разв'!AA34="","",IF('Художественно-эстетическое разв'!AA34&gt;1.5,"сформирован",IF('Художественно-эстетическое разв'!AA34&lt;0.5,"не сформирован", "в стадии формирования")))</f>
        <v/>
      </c>
      <c r="AL33" s="214" t="str">
        <f>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разви'!X34="","",IF('Познавательное развитие'!V34="","",IF('Художественно-эстетическое разв'!Z34="","",IF('Художественно-эстетическое разв'!AE34="","",('Социально-коммуникативное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разви'!X34+'Познавательное развитие'!V34+'Художественно-эстетическое разв'!Z34+'Художественно-эстетическое разв'!AE34)/10))))))))))</f>
        <v/>
      </c>
      <c r="AM33" s="82" t="str">
        <f t="shared" si="1"/>
        <v/>
      </c>
      <c r="AN33" s="82"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AO33" s="82" t="str">
        <f>IF('Социально-коммуникативное разви'!V34="","",IF('Социально-коммуникативное разви'!V34&gt;1.5,"сформирован",IF('Социально-коммуникативное разви'!V34&lt;0.5,"не сформирован", "в стадии формирования")))</f>
        <v/>
      </c>
      <c r="AP33" s="82" t="str">
        <f>IF('Социально-коммуникативное разви'!W34="","",IF('Социально-коммуникативное разви'!W34&gt;1.5,"сформирован",IF('Социально-коммуникативное разви'!W34&lt;0.5,"не сформирован", "в стадии формирования")))</f>
        <v/>
      </c>
      <c r="AQ33" s="82" t="str">
        <f>IF('Художественно-эстетическое разв'!Y34="","",IF('Художественно-эстетическое разв'!Y34&gt;1.5,"сформирован",IF('Художественно-эстетическое разв'!Y34&lt;0.5,"не сформирован", "в стадии формирования")))</f>
        <v/>
      </c>
      <c r="AR33" s="82" t="str">
        <f>IF('Художественно-эстетическое разв'!Z34="","",IF('Художественно-эстетическое разв'!Z34&gt;1.5,"сформирован",IF('Художественно-эстетическое разв'!Z34&lt;0.5,"не сформирован", "в стадии формирования")))</f>
        <v/>
      </c>
      <c r="AS33" s="214" t="str">
        <f>IF('Социально-коммуникативное разви'!U34="","",IF('Социально-коммуникативное разви'!V34="","",IF('Социально-коммуникативное разви'!W34="","",IF('Художественно-эстетическое разв'!AC34="","",IF('Художественно-эстетическое разв'!AD34="","",('Социально-коммуникативное разви'!U34+'Социально-коммуникативное разви'!V34+'Социально-коммуникативное разви'!W34+'Художественно-эстетическое разв'!AC34+'Художественно-эстетическое разв'!AD34)/5)))))</f>
        <v/>
      </c>
      <c r="AT33" s="82" t="str">
        <f t="shared" si="2"/>
        <v/>
      </c>
      <c r="AU33" s="82" t="str">
        <f>IF('Речевое развитие'!D33="","",IF('Речевое развитие'!D33&gt;1.5,"сформирован",IF('Речевое развитие'!D33&lt;0.5,"не сформирован", "в стадии формирования")))</f>
        <v/>
      </c>
      <c r="AV33" s="82" t="str">
        <f>IF('Речевое развитие'!E33="","",IF('Речевое развитие'!E33&gt;1.5,"сформирован",IF('Речевое развитие'!E33&lt;0.5,"не сформирован", "в стадии формирования")))</f>
        <v/>
      </c>
      <c r="AW33" s="82" t="str">
        <f>IF('Речевое развитие'!F33="","",IF('Речевое развитие'!F33&gt;1.5,"сформирован",IF('Речевое развитие'!F33&lt;0.5,"не сформирован", "в стадии формирования")))</f>
        <v/>
      </c>
      <c r="AX33" s="82" t="str">
        <f>IF('Речевое развитие'!G33="","",IF('Речевое развитие'!G33&gt;1.5,"сформирован",IF('Речевое развитие'!G33&lt;0.5,"не сформирован", "в стадии формирования")))</f>
        <v/>
      </c>
      <c r="AY33" s="82" t="str">
        <f>IF('Речевое развитие'!H33="","",IF('Речевое развитие'!H33&gt;1.5,"сформирован",IF('Речевое развитие'!H33&lt;0.5,"не сформирован", "в стадии формирования")))</f>
        <v/>
      </c>
      <c r="AZ33" s="82" t="str">
        <f>IF('Речевое развитие'!I33="","",IF('Речевое развитие'!I33&gt;1.5,"сформирован",IF('Речевое развитие'!I33&lt;0.5,"не сформирован", "в стадии формирования")))</f>
        <v/>
      </c>
      <c r="BA33" s="82" t="str">
        <f>IF('Речевое развитие'!J33="","",IF('Речевое развитие'!J33&gt;1.5,"сформирован",IF('Речевое развитие'!J33&lt;0.5,"не сформирован", "в стадии формирования")))</f>
        <v/>
      </c>
      <c r="BB33" s="82" t="str">
        <f>IF('Речевое развитие'!K33="","",IF('Речевое развитие'!K33&gt;1.5,"сформирован",IF('Речевое развитие'!K33&lt;0.5,"не сформирован", "в стадии формирования")))</f>
        <v/>
      </c>
      <c r="BC33" s="82" t="str">
        <f>IF('Речевое развитие'!L33="","",IF('Речевое развитие'!L33&gt;1.5,"сформирован",IF('Речевое развитие'!L33&lt;0.5,"не сформирован", "в стадии формирования")))</f>
        <v/>
      </c>
      <c r="BD33" s="82" t="str">
        <f>IF('Речевое развитие'!M33="","",IF('Речевое развитие'!M33&gt;1.5,"сформирован",IF('Речевое развитие'!M33&lt;0.5,"не сформирован", "в стадии формирования")))</f>
        <v/>
      </c>
      <c r="BE33" s="82" t="str">
        <f>IF('Речевое развитие'!N33="","",IF('Речевое развитие'!N33&gt;1.5,"сформирован",IF('Речевое развитие'!N33&lt;0.5,"не сформирован", "в стадии формирования")))</f>
        <v/>
      </c>
      <c r="BF33" s="214" t="str">
        <f>IF('Речевое развитие'!D33="","",IF('Речевое развитие'!E33="","",IF('Речевое развитие'!F33="","",IF('Речевое развитие'!G33="","",IF('Речевое развитие'!H33="","",IF('Речевое развитие'!I33="","",IF('Речевое развитие'!J33="","",IF('Речевое развитие'!K33="","",IF('Речевое развитие'!L33="","",IF('Речевое развитие'!M33="","",IF('Речевое развитие'!N33="","",('Речевое развитие'!D33+'Речевое развитие'!E33+'Речевое развитие'!F33+'Речевое развитие'!G33+'Речевое развитие'!H33+'Речевое развитие'!I33+'Речевое развитие'!J33+'Речевое развитие'!K33+'Речевое развитие'!L33+'Речевое развитие'!M33+'Речевое развитие'!N33)/11)))))))))))</f>
        <v/>
      </c>
      <c r="BG33" s="82" t="str">
        <f t="shared" si="3"/>
        <v/>
      </c>
      <c r="BH33" s="82" t="str">
        <f>IF('Художественно-эстетическое разв'!Y34="","",IF('Художественно-эстетическое разв'!Y34&gt;1.5,"сформирован",IF('Художественно-эстетическое разв'!Y34&lt;0.5,"не сформирован", "в стадии формирования")))</f>
        <v/>
      </c>
      <c r="BI33" s="82" t="str">
        <f>IF('Физическое развитие'!D33="","",IF('Физическое развитие'!D33&gt;1.5,"сформирован",IF('Физическое развитие'!D33&lt;0.5,"не сформирован", "в стадии формирования")))</f>
        <v/>
      </c>
      <c r="BJ33" s="82" t="str">
        <f>IF('Физическое развитие'!E33="","",IF('Физическое развитие'!E33&gt;1.5,"сформирован",IF('Физическое развитие'!E33&lt;0.5,"не сформирован", "в стадии формирования")))</f>
        <v/>
      </c>
      <c r="BK33" s="82" t="str">
        <f>IF('Физическое развитие'!F33="","",IF('Физическое развитие'!F33&gt;1.5,"сформирован",IF('Физическое развитие'!F33&lt;0.5,"не сформирован", "в стадии формирования")))</f>
        <v/>
      </c>
      <c r="BL33" s="82" t="str">
        <f>IF('Физическое развитие'!G33="","",IF('Физическое развитие'!G33&gt;1.5,"сформирован",IF('Физическое развитие'!G33&lt;0.5,"не сформирован", "в стадии формирования")))</f>
        <v/>
      </c>
      <c r="BM33" s="82" t="str">
        <f>IF('Физическое развитие'!H33="","",IF('Физическое развитие'!H33&gt;1.5,"сформирован",IF('Физическое развитие'!H33&lt;0.5,"не сформирован", "в стадии формирования")))</f>
        <v/>
      </c>
      <c r="BN33" s="82" t="str">
        <f>IF('Физическое развитие'!I33="","",IF('Физическое развитие'!I33&gt;1.5,"сформирован",IF('Физическое развитие'!I33&lt;0.5,"не сформирован", "в стадии формирования")))</f>
        <v/>
      </c>
      <c r="BO33" s="82" t="str">
        <f>IF('Физическое развитие'!J33="","",IF('Физическое развитие'!J33&gt;1.5,"сформирован",IF('Физическое развитие'!J33&lt;0.5,"не сформирован", "в стадии формирования")))</f>
        <v/>
      </c>
      <c r="BP33" s="82" t="str">
        <f>IF('Физическое развитие'!K33="","",IF('Физическое развитие'!K33&gt;1.5,"сформирован",IF('Физическое развитие'!K33&lt;0.5,"не сформирован", "в стадии формирования")))</f>
        <v/>
      </c>
      <c r="BQ33" s="82" t="str">
        <f>IF('Физическое развитие'!L33="","",IF('Физическое развитие'!L33&gt;1.5,"сформирован",IF('Физическое развитие'!L33&lt;0.5,"не сформирован", "в стадии формирования")))</f>
        <v/>
      </c>
      <c r="BR33" s="82" t="str">
        <f>IF('Физическое развитие'!M33="","",IF('Физическое развитие'!M33&gt;1.5,"сформирован",IF('Физическое развитие'!M33&lt;0.5,"не сформирован", "в стадии формирования")))</f>
        <v/>
      </c>
      <c r="BS33" s="82" t="str">
        <f>IF('Физическое развитие'!N33="","",IF('Физическое развитие'!N33&gt;1.5,"сформирован",IF('Физическое развитие'!N33&lt;0.5,"не сформирован", "в стадии формирования")))</f>
        <v/>
      </c>
      <c r="BT33" s="82" t="str">
        <f>IF('Физическое развитие'!O33="","",IF('Физическое развитие'!O33&gt;1.5,"сформирован",IF('Физическое развитие'!O33&lt;0.5,"не сформирован", "в стадии формирования")))</f>
        <v/>
      </c>
      <c r="BU33" s="82" t="str">
        <f>IF('Физическое развитие'!P33="","",IF('Физическое развитие'!P33&gt;1.5,"сформирован",IF('Физическое развитие'!P33&lt;0.5,"не сформирован", "в стадии формирования")))</f>
        <v/>
      </c>
      <c r="BV33" s="214" t="str">
        <f>IF('Художественно-эстетическое разв'!Y34="","",IF('Физическое развитие'!D33="","",IF('Физическое развитие'!E33="","",IF('Физическое развитие'!F33="","",IF('Физическое развитие'!H33="","",IF('Физическое развитие'!I33="","",IF('Физическое развитие'!J33="","",IF('Физическое развитие'!L33="","",IF('Физическое развитие'!M33="","",IF('Физическое развитие'!G33="","",IF('Физическое развитие'!N33="","",IF('Физическое развитие'!O33="","",IF('Физическое развитие'!P33="","",IF('Физическое развитие'!Q33="","",('Художественно-эстетическое разв'!Y34+'Физическое развитие'!D33+'Физическое развитие'!E33+'Физическое развитие'!F33+'Физическое развитие'!H33+'Физическое развитие'!I33+'Физическое развитие'!J33+'Физическое развитие'!L33+'Физическое развитие'!M33+'Физическое развитие'!G33+'Физическое развитие'!N33+'Физическое развитие'!O33+'Физическое развитие'!P33+'Физическое развитие'!Q33)/14))))))))))))))</f>
        <v/>
      </c>
      <c r="BW33" s="82" t="str">
        <f t="shared" si="4"/>
        <v/>
      </c>
      <c r="BX33" s="82"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BY33" s="82" t="str">
        <f>IF('Социально-коммуникативное разви'!N34="","",IF('Социально-коммуникативное разви'!N34&gt;1.5,"сформирован",IF('Социально-коммуникативное разви'!N34&lt;0.5,"не сформирован", "в стадии формирования")))</f>
        <v/>
      </c>
      <c r="BZ33" s="82" t="str">
        <f>IF('Социально-коммуникативное разви'!O34="","",IF('Социально-коммуникативное разви'!O34&gt;1.5,"сформирован",IF('Социально-коммуникативное разви'!O34&lt;0.5,"не сформирован", "в стадии формирования")))</f>
        <v/>
      </c>
      <c r="CA33" s="82" t="str">
        <f>IF('Социально-коммуникативное разви'!P34="","",IF('Социально-коммуникативное разви'!P34&gt;1.5,"сформирован",IF('Социально-коммуникативное разви'!P34&lt;0.5,"не сформирован", "в стадии формирования")))</f>
        <v/>
      </c>
      <c r="CB33" s="82"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CC33" s="82" t="str">
        <f>IF('Социально-коммуникативное разви'!R34="","",IF('Социально-коммуникативное разви'!R34&gt;1.5,"сформирован",IF('Социально-коммуникативное разви'!R34&lt;0.5,"не сформирован", "в стадии формирования")))</f>
        <v/>
      </c>
      <c r="CD33" s="82"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CE33" s="82"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CF33" s="82"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CG33" s="82" t="str">
        <f>IF('Социально-коммуникативное разви'!V34="","",IF('Социально-коммуникативное разви'!V34&gt;1.5,"сформирован",IF('Социально-коммуникативное разви'!V34&lt;0.5,"не сформирован", "в стадии формирования")))</f>
        <v/>
      </c>
      <c r="CH33" s="82" t="str">
        <f>IF('Социально-коммуникативное разви'!W34="","",IF('Социально-коммуникативное разви'!W34&gt;1.5,"сформирован",IF('Социально-коммуникативное разви'!W34&lt;0.5,"не сформирован", "в стадии формирования")))</f>
        <v/>
      </c>
      <c r="CI33" s="82" t="str">
        <f>IF('Социально-коммуникативное разви'!X34="","",IF('Социально-коммуникативное разви'!X34&gt;1.5,"сформирован",IF('Социально-коммуникативное разви'!X34&lt;0.5,"не сформирован", "в стадии формирования")))</f>
        <v/>
      </c>
      <c r="CJ33" s="82" t="str">
        <f>IF('Социально-коммуникативное разви'!Y34="","",IF('Социально-коммуникативное разви'!Y34&gt;1.5,"сформирован",IF('Социально-коммуникативное разви'!Y34&lt;0.5,"не сформирован", "в стадии формирования")))</f>
        <v/>
      </c>
      <c r="CK33" s="82" t="str">
        <f>IF('Социально-коммуникативное разви'!Z34="","",IF('Социально-коммуникативное разви'!Z34&gt;1.5,"сформирован",IF('Социально-коммуникативное разви'!Z34&lt;0.5,"не сформирован", "в стадии формирования")))</f>
        <v/>
      </c>
      <c r="CL33" s="82" t="str">
        <f>IF('Физическое развитие'!K33="","",IF('Физическое развитие'!K33&gt;1.5,"сформирован",IF('Физическое развитие'!K33&lt;0.5,"не сформирован", "в стадии формирования")))</f>
        <v/>
      </c>
      <c r="CM33" s="214" t="str">
        <f>IF('Социально-коммуникативное разви'!M34="","",IF('Социально-коммуникативное разви'!N34="","",IF('Социально-коммуникативное разви'!AI34="","",IF('Социально-коммуникативное разви'!AN34="","",IF('Социально-коммуникативное разви'!AO34="","",IF('Социально-коммуникативное разви'!AP34="","",IF('Социально-коммуникативное разви'!AQ34="","",IF('Социально-коммуникативное разви'!AR34="","",IF('Социально-коммуникативное разви'!AS34="","",IF('Социально-коммуникативное разви'!AT34="","",IF('Социально-коммуникативное разви'!AV34="","",IF('Социально-коммуникативное разви'!AW34="","",IF('Социально-коммуникативное разви'!AX34="","",IF('Социально-коммуникативное разви'!AY34="","",IF('Физическое развитие'!K33="","",('Социально-коммуникативное разви'!M34+'Социально-коммуникативное разви'!N34+'Социально-коммуникативное разви'!AI34+'Социально-коммуникативное разви'!AN34+'Социально-коммуникативное разви'!AO34+'Социально-коммуникативное разви'!AP34+'Социально-коммуникативное разви'!AQ34+'Социально-коммуникативное разви'!AR34+'Социально-коммуникативное разви'!AS34+'Социально-коммуникативное разви'!AT34+'Социально-коммуникативное разви'!AV34+'Социально-коммуникативное разви'!AW34+'Социально-коммуникативное разви'!AX34+'Социально-коммуникативное разви'!AY34+'Физическое развитие'!K33)/15)))))))))))))))</f>
        <v/>
      </c>
      <c r="CN33" s="82" t="str">
        <f t="shared" si="5"/>
        <v/>
      </c>
      <c r="CO33" s="82" t="str">
        <f>IF('Социально-коммуникативное разви'!D34="","",IF('Социально-коммуникативное разви'!D34&gt;1.5,"сформирован",IF('Социально-коммуникативное разви'!D34&lt;0.5,"не сформирован", "в стадии формирования")))</f>
        <v/>
      </c>
      <c r="CP33" s="82"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CQ33" s="82"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CR33" s="82"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CS33" s="82" t="str">
        <f>IF('Социально-коммуникативное разви'!R34="","",IF('Социально-коммуникативное разви'!R34&gt;1.5,"сформирован",IF('Социально-коммуникативное разви'!R34&lt;0.5,"не сформирован", "в стадии формирования")))</f>
        <v/>
      </c>
      <c r="CT33" s="82"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CU33" s="82"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CV33" s="82" t="str">
        <f>IF('Социально-коммуникативное разви'!Y34="","",IF('Социально-коммуникативное разви'!Y34&gt;1.5,"сформирован",IF('Социально-коммуникативное разви'!Y34&lt;0.5,"не сформирован", "в стадии формирования")))</f>
        <v/>
      </c>
      <c r="CW33" s="82" t="str">
        <f>IF('Социально-коммуникативное разви'!Z34="","",IF('Социально-коммуникативное разви'!Z34&gt;1.5,"сформирован",IF('Социально-коммуникативное разви'!Z34&lt;0.5,"не сформирован", "в стадии формирования")))</f>
        <v/>
      </c>
      <c r="CX33" s="82" t="str">
        <f>IF('Социально-коммуникативное разви'!AU34="","",IF('Социально-коммуникативное разви'!AU34&gt;1.5,"сформирован",IF('Социально-коммуникативное разви'!AU34&lt;0.5,"не сформирован", "в стадии формирования")))</f>
        <v/>
      </c>
      <c r="CY33" s="82" t="str">
        <f>IF('Социально-коммуникативное разви'!AZ34="","",IF('Социально-коммуникативное разви'!AZ34&gt;1.5,"сформирован",IF('Социально-коммуникативное разви'!AZ34&lt;0.5,"не сформирован", "в стадии формирования")))</f>
        <v/>
      </c>
      <c r="CZ33" s="82" t="str">
        <f>IF('Социально-коммуникативное разви'!BA34="","",IF('Социально-коммуникативное разви'!BA34&gt;1.5,"сформирован",IF('Социально-коммуникативное разви'!BA34&lt;0.5,"не сформирован", "в стадии формирования")))</f>
        <v/>
      </c>
      <c r="DA33" s="82" t="str">
        <f>IF('Социально-коммуникативное разви'!BB34="","",IF('Социально-коммуникативное разви'!BB34&gt;1.5,"сформирован",IF('Социально-коммуникативное разви'!BB34&lt;0.5,"не сформирован", "в стадии формирования")))</f>
        <v/>
      </c>
      <c r="DB33" s="82" t="str">
        <f>IF('Познавательное развитие'!G34="","",IF('Познавательное развитие'!G34&gt;1.5,"сформирован",IF('Познавательное развитие'!G34&lt;0.5,"не сформирован", "в стадии формирования")))</f>
        <v/>
      </c>
      <c r="DC33" s="82" t="str">
        <f>IF('Познавательное развитие'!H34="","",IF('Познавательное развитие'!H34&gt;1.5,"сформирован",IF('Познавательное развитие'!H34&lt;0.5,"не сформирован", "в стадии формирования")))</f>
        <v/>
      </c>
      <c r="DD33" s="82" t="str">
        <f>IF('Познавательное развитие'!T34="","",IF('Познавательное развитие'!T34&gt;1.5,"сформирован",IF('Познавательное развитие'!T34&lt;0.5,"не сформирован", "в стадии формирования")))</f>
        <v/>
      </c>
      <c r="DE33" s="82" t="str">
        <f>IF('Познавательное развитие'!U34="","",IF('Познавательное развитие'!U34&gt;1.5,"сформирован",IF('Познавательное развитие'!U34&lt;0.5,"не сформирован", "в стадии формирования")))</f>
        <v/>
      </c>
      <c r="DF33" s="82" t="str">
        <f>IF('Познавательное развитие'!W34="","",IF('Познавательное развитие'!W34&gt;1.5,"сформирован",IF('Познавательное развитие'!W34&lt;0.5,"не сформирован", "в стадии формирования")))</f>
        <v/>
      </c>
      <c r="DG33" s="82" t="str">
        <f>IF('Познавательное развитие'!X34="","",IF('Познавательное развитие'!X34&gt;1.5,"сформирован",IF('Познавательное развитие'!X34&lt;0.5,"не сформирован", "в стадии формирования")))</f>
        <v/>
      </c>
      <c r="DH33" s="82" t="str">
        <f>IF('Познавательное развитие'!AB34="","",IF('Познавательное развитие'!AB34&gt;1.5,"сформирован",IF('Познавательное развитие'!AB34&lt;0.5,"не сформирован", "в стадии формирования")))</f>
        <v/>
      </c>
      <c r="DI33" s="82" t="str">
        <f>IF('Познавательное развитие'!AC34="","",IF('Познавательное развитие'!AC34&gt;1.5,"сформирован",IF('Познавательное развитие'!AC34&lt;0.5,"не сформирован", "в стадии формирования")))</f>
        <v/>
      </c>
      <c r="DJ33" s="82" t="str">
        <f>IF('Познавательное развитие'!AD34="","",IF('Познавательное развитие'!AD34&gt;1.5,"сформирован",IF('Познавательное развитие'!AD34&lt;0.5,"не сформирован", "в стадии формирования")))</f>
        <v/>
      </c>
      <c r="DK33" s="82" t="str">
        <f>IF('Познавательное развитие'!AE34="","",IF('Познавательное развитие'!AE34&gt;1.5,"сформирован",IF('Познавательное развитие'!AE34&lt;0.5,"не сформирован", "в стадии формирования")))</f>
        <v/>
      </c>
      <c r="DL33" s="82" t="str">
        <f>IF('Познавательное развитие'!AF34="","",IF('Познавательное развитие'!AF34&gt;1.5,"сформирован",IF('Познавательное развитие'!AF34&lt;0.5,"не сформирован", "в стадии формирования")))</f>
        <v/>
      </c>
      <c r="DM33" s="82" t="str">
        <f>IF('Познавательное развитие'!AG34="","",IF('Познавательное развитие'!AG34&gt;1.5,"сформирован",IF('Познавательное развитие'!AG34&lt;0.5,"не сформирован", "в стадии формирования")))</f>
        <v/>
      </c>
      <c r="DN33" s="82" t="str">
        <f>IF('Познавательное развитие'!AI34="","",IF('Познавательное развитие'!AI34&gt;1.5,"сформирован",IF('Познавательное развитие'!AI34&lt;0.5,"не сформирован", "в стадии формирования")))</f>
        <v/>
      </c>
      <c r="DO33" s="82" t="str">
        <f>IF('Познавательное развитие'!AJ34="","",IF('Познавательное развитие'!AJ34&gt;1.5,"сформирован",IF('Познавательное развитие'!AJ34&lt;0.5,"не сформирован", "в стадии формирования")))</f>
        <v/>
      </c>
      <c r="DP33" s="82" t="str">
        <f>IF('Познавательное развитие'!AK34="","",IF('Познавательное развитие'!AK34&gt;1.5,"сформирован",IF('Познавательное развитие'!AK34&lt;0.5,"не сформирован", "в стадии формирования")))</f>
        <v/>
      </c>
      <c r="DQ33" s="82" t="str">
        <f>IF('Познавательное развитие'!AL34="","",IF('Познавательное развитие'!AL34&gt;1.5,"сформирован",IF('Познавательное развитие'!AL34&lt;0.5,"не сформирован", "в стадии формирования")))</f>
        <v/>
      </c>
      <c r="DR33" s="82" t="str">
        <f>IF('Речевое развитие'!Q33="","",IF('Речевое развитие'!Q33&gt;1.5,"сформирован",IF('Речевое развитие'!Q33&lt;0.5,"не сформирован", "в стадии формирования")))</f>
        <v/>
      </c>
      <c r="DS33" s="82" t="str">
        <f>IF('Речевое развитие'!R33="","",IF('Речевое развитие'!R33&gt;1.5,"сформирован",IF('Речевое развитие'!R33&lt;0.5,"не сформирован", "в стадии формирования")))</f>
        <v/>
      </c>
      <c r="DT33" s="82" t="str">
        <f>IF('Речевое развитие'!S33="","",IF('Речевое развитие'!S33&gt;1.5,"сформирован",IF('Речевое развитие'!S33&lt;0.5,"не сформирован", "в стадии формирования")))</f>
        <v/>
      </c>
      <c r="DU33" s="82" t="str">
        <f>IF('Речевое развитие'!T33="","",IF('Речевое развитие'!T33&gt;1.5,"сформирован",IF('Речевое развитие'!T33&lt;0.5,"не сформирован", "в стадии формирования")))</f>
        <v/>
      </c>
      <c r="DV33" s="82" t="str">
        <f>IF('Речевое развитие'!U33="","",IF('Речевое развитие'!U33&gt;1.5,"сформирован",IF('Речевое развитие'!U33&lt;0.5,"не сформирован", "в стадии формирования")))</f>
        <v/>
      </c>
      <c r="DW33" s="82" t="str">
        <f>IF('Художественно-эстетическое разв'!S34="","",IF('Художественно-эстетическое разв'!S34&gt;1.5,"сформирован",IF('Художественно-эстетическое разв'!S34&lt;0.5,"не сформирован", "в стадии формирования")))</f>
        <v/>
      </c>
      <c r="DX33" s="82" t="str">
        <f>IF('Художественно-эстетическое разв'!T34="","",IF('Художественно-эстетическое разв'!T34&gt;1.5,"сформирован",IF('Художественно-эстетическое разв'!T34&lt;0.5,"не сформирован", "в стадии формирования")))</f>
        <v/>
      </c>
      <c r="DY33" s="82" t="str">
        <f>IF('Физическое развитие'!T33="","",IF('Физическое развитие'!T33&gt;1.5,"сформирован",IF('Физическое развитие'!T33&lt;0.5,"не сформирован", "в стадии формирования")))</f>
        <v/>
      </c>
      <c r="DZ33" s="82" t="str">
        <f>IF('Физическое развитие'!U33="","",IF('Физическое развитие'!U33&gt;1.5,"сформирован",IF('Физическое развитие'!U33&lt;0.5,"не сформирован", "в стадии формирования")))</f>
        <v/>
      </c>
      <c r="EA33" s="82" t="str">
        <f>IF('Физическое развитие'!V33="","",IF('Физическое развитие'!V33&gt;1.5,"сформирован",IF('Физическое развитие'!V33&lt;0.5,"не сформирован", "в стадии формирования")))</f>
        <v/>
      </c>
      <c r="EB33" s="214" t="str">
        <f>IF('Социально-коммуникативное разви'!D34="","",IF('Социально-коммуникативное разви'!E34="","",IF('Социально-коммуникативное разви'!F34="","",IF('Социально-коммуникативное разви'!Q34="","",IF('Социально-коммуникативное разви'!R34="","",IF('Социально-коммуникативное разви'!S34="","",IF('Социально-коммуникативное разви'!T34="","",IF('Социально-коммуникативное разви'!Y34="","",IF('Социально-коммуникативное разви'!Z34="","",IF('Социально-коммуникативное разви'!AU34="","",IF('Социально-коммуникативное разви'!AZ34="","",IF('Социально-коммуникативное разви'!BA34="","",IF('Социально-коммуникативное разви'!BB34="","",IF('Познавательное развитие'!G34="","",IF('Познавательное развитие'!H34="","",IF('Познавательное развитие'!T34="","",IF('Познавательное развитие'!U34="","",IF('Познавательное развитие'!W34="","",IF('Познавательное развитие'!X34="","",IF('Познавательное развитие'!AB34="","",IF('Познавательное развитие'!AC34="","",IF('Познавательное развитие'!AD34="","",IF('Познавательное развитие'!AE34="","",IF('Познавательное развитие'!AF34="","",IF('Познавательное развитие'!AG34="","",IF('Познавательное развитие'!AI34="","",IF('Познавательное развитие'!AJ34="","",IF('Познавательное развитие'!AK34="","",IF('Познавательное развитие'!AL34="","",IF('Речевое развитие'!Q33="","",IF('Речевое развитие'!R33="","",IF('Речевое развитие'!S33="","",IF('Речевое развитие'!T33="","",IF('Речевое развитие'!U33="","",IF('Художественно-эстетическое разв'!S34="","",IF('Художественно-эстетическое разв'!T34="","",IF('Физическое развитие'!T33="","",IF('Физическое развитие'!U33="","",IF('Физическое развитие'!V33="","",('Социально-коммуникативное разви'!D34+'Социально-коммуникативное разви'!E34+'Социально-коммуникативное разви'!F34+'Социально-коммуникативное разви'!Q34+'Социально-коммуникативное разви'!R34+'Социально-коммуникативное разви'!S34+'Социально-коммуникативное разви'!T34+'Социально-коммуникативное разви'!Y34+'Социально-коммуникативное разви'!Z34+'Социально-коммуникативное разви'!AU34+'Социально-коммуникативное разви'!AZ34+'Социально-коммуникативное разви'!BA34+'Социально-коммуникативное разви'!BB34+'Познавательное развитие'!G34+'Познавательное развитие'!H34+'Познавательное развитие'!T34+'Познавательное развитие'!U34+'Познавательное развитие'!W34+'Познавательное развитие'!X34+'Познавательное развитие'!AB34+'Познавательное развитие'!AC34+'Познавательное развитие'!AD34+'Познавательное развитие'!AE34+'Познавательное развитие'!AF34+'Познавательное развитие'!AG34+'Познавательное развитие'!AI34+'Познавательное развитие'!AJ34+'Познавательное развитие'!AK34+'Познавательное развитие'!AL34+'Речевое развитие'!Q33+'Речевое развитие'!R33+'Речевое развитие'!S33+'Речевое развитие'!T33+'Речевое развитие'!U33+'Художественно-эстетическое разв'!S34+'Художественно-эстетическое разв'!T34+'Физическое развитие'!T33+'Физическое развитие'!U33+'Физическое развитие'!V33)/39)))))))))))))))))))))))))))))))))))))))</f>
        <v/>
      </c>
      <c r="EC33" s="82" t="str">
        <f t="shared" si="6"/>
        <v/>
      </c>
    </row>
    <row r="34" spans="1:133">
      <c r="A34" s="89" t="e">
        <f>список!#REF!</f>
        <v>#REF!</v>
      </c>
      <c r="B34" s="82" t="e">
        <f>IF(список!#REF!="","",список!#REF!)</f>
        <v>#REF!</v>
      </c>
      <c r="C34" s="82" t="e">
        <f>IF(список!#REF!="","",список!#REF!)</f>
        <v>#REF!</v>
      </c>
      <c r="D34" s="82" t="str">
        <f>IF('Социально-коммуникативное разви'!AA35="","",IF('Социально-коммуникативное разви'!AA35&gt;1.5,"сформирован",IF('Социально-коммуникативное разви'!AA35&lt;0.5,"не сформирован", "в стадии формирования")))</f>
        <v/>
      </c>
      <c r="E34" s="82" t="str">
        <f>IF('Социально-коммуникативное разви'!AB35="","",IF('Социально-коммуникативное разви'!AB35&gt;1.5,"сформирован",IF('Социально-коммуникативное разви'!AB35&lt;0.5,"не сформирован", "в стадии формирования")))</f>
        <v/>
      </c>
      <c r="F34" s="82" t="str">
        <f>IF('Социально-коммуникативное разви'!AC35="","",IF('Социально-коммуникативное разви'!AC35&gt;1.5,"сформирован",IF('Социально-коммуникативное разви'!AC35&lt;0.5,"не сформирован", "в стадии формирования")))</f>
        <v/>
      </c>
      <c r="G34" s="82" t="str">
        <f>IF('Социально-коммуникативное разви'!AD35="","",IF('Социально-коммуникативное разви'!AD35&gt;1.5,"сформирован",IF('Социально-коммуникативное разви'!AD35&lt;0.5,"не сформирован", "в стадии формирования")))</f>
        <v/>
      </c>
      <c r="H34" s="82" t="str">
        <f>IF('Социально-коммуникативное разви'!AE35="","",IF('Социально-коммуникативное разви'!AE35&gt;1.5,"сформирован",IF('Социально-коммуникативное разви'!AE35&lt;0.5,"не сформирован", "в стадии формирования")))</f>
        <v/>
      </c>
      <c r="I34" s="82" t="str">
        <f>IF('Социально-коммуникативное разви'!AF35="","",IF('Социально-коммуникативное разви'!AF35&gt;1.5,"сформирован",IF('Социально-коммуникативное разви'!AF35&lt;0.5,"не сформирован", "в стадии формирования")))</f>
        <v/>
      </c>
      <c r="J34" s="82" t="str">
        <f>IF('Познавательное развитие'!D35="","",IF('Познавательное развитие'!D35&gt;1.5,"сформирован",IF('Познавательное развитие'!D35&lt;0.5,"не сформирован", "в стадии формирования")))</f>
        <v/>
      </c>
      <c r="K34" s="82" t="str">
        <f>IF('Познавательное развитие'!E35="","",IF('Познавательное развитие'!E35&gt;1.5,"сформирован",IF('Познавательное развитие'!E35&lt;0.5,"не сформирован", "в стадии формирования")))</f>
        <v/>
      </c>
      <c r="L34" s="82" t="str">
        <f>IF('Познавательное развитие'!F35="","",IF('Познавательное развитие'!F35&gt;1.5,"сформирован",IF('Познавательное развитие'!F35&lt;0.5,"не сформирован", "в стадии формирования")))</f>
        <v/>
      </c>
      <c r="M34" s="82" t="str">
        <f>IF('Познавательное развитие'!G35="","",IF('Познавательное развитие'!G35&gt;1.5,"сформирован",IF('Познавательное развитие'!G35&lt;0.5,"не сформирован", "в стадии формирования")))</f>
        <v/>
      </c>
      <c r="N34" s="82" t="str">
        <f>IF('Познавательное развитие'!H35="","",IF('Познавательное развитие'!H35&gt;1.5,"сформирован",IF('Познавательное развитие'!H35&lt;0.5,"не сформирован", "в стадии формирования")))</f>
        <v/>
      </c>
      <c r="O34" s="82" t="str">
        <f>IF('Познавательное развитие'!I35="","",IF('Познавательное развитие'!I35&gt;1.5,"сформирован",IF('Познавательное развитие'!I35&lt;0.5,"не сформирован", "в стадии формирования")))</f>
        <v/>
      </c>
      <c r="P34" s="82" t="str">
        <f>IF('Познавательное развитие'!J35="","",IF('Познавательное развитие'!J35&gt;1.5,"сформирован",IF('Познавательное развитие'!J35&lt;0.5,"не сформирован", "в стадии формирования")))</f>
        <v/>
      </c>
      <c r="Q34" s="82" t="str">
        <f>IF('Познавательное развитие'!K35="","",IF('Познавательное развитие'!K35&gt;1.5,"сформирован",IF('Познавательное развитие'!K35&lt;0.5,"не сформирован", "в стадии формирования")))</f>
        <v/>
      </c>
      <c r="R34" s="82"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S34" s="82" t="str">
        <f>IF('Художественно-эстетическое разв'!E35="","",IF('Художественно-эстетическое разв'!E35&gt;1.5,"сформирован",IF('Художественно-эстетическое разв'!E35&lt;0.5,"не сформирован", "в стадии формирования")))</f>
        <v/>
      </c>
      <c r="T34" s="82" t="str">
        <f>IF('Художественно-эстетическое разв'!F35="","",IF('Художественно-эстетическое разв'!F35&gt;1.5,"сформирован",IF('Художественно-эстетическое разв'!F35&lt;0.5,"не сформирован", "в стадии формирования")))</f>
        <v/>
      </c>
      <c r="U34" s="82" t="str">
        <f>IF('Художественно-эстетическое разв'!G35="","",IF('Художественно-эстетическое разв'!G35&gt;1.5,"сформирован",IF('Художественно-эстетическое разв'!G35&lt;0.5,"не сформирован", "в стадии формирования")))</f>
        <v/>
      </c>
      <c r="V34" s="82" t="str">
        <f>IF('Художественно-эстетическое разв'!H35="","",IF('Художественно-эстетическое разв'!H35&gt;1.5,"сформирован",IF('Художественно-эстетическое разв'!H35&lt;0.5,"не сформирован", "в стадии формирования")))</f>
        <v/>
      </c>
      <c r="W34" s="82" t="str">
        <f>IF('Художественно-эстетическое разв'!I35="","",IF('Художественно-эстетическое разв'!I35&gt;1.5,"сформирован",IF('Художественно-эстетическое разв'!I35&lt;0.5,"не сформирован", "в стадии формирования")))</f>
        <v/>
      </c>
      <c r="X34" s="82" t="str">
        <f>IF('Художественно-эстетическое разв'!J35="","",IF('Художественно-эстетическое разв'!J35&gt;1.5,"сформирован",IF('Художественно-эстетическое разв'!J35&lt;0.5,"не сформирован", "в стадии формирования")))</f>
        <v/>
      </c>
      <c r="Y34" s="82" t="str">
        <f>IF('Физическое развитие'!W34="","",IF('Физическое развитие'!W34&gt;1.5,"сформирован",IF('Физическое развитие'!W34&lt;0.5,"не сформирован", "в стадии формирования")))</f>
        <v/>
      </c>
      <c r="Z34" s="214" t="str">
        <f>IF('Социально-коммуникативное разви'!AA35="","",IF('Социально-коммуникативное разви'!AF35="","",IF('Социально-коммуникативное разви'!AG35="","",IF('Социально-коммуникативное разви'!AH35="","",IF('Социально-коммуникативное разви'!AJ35="","",IF('Социально-коммуникативное разви'!AK35="","",IF('Познавательное развитие'!D35="","",IF('Познавательное развитие'!I35="","",IF('Познавательное развитие'!M35="","",IF('Познавательное развитие'!N35="","",IF('Познавательное развитие'!O35="","",IF('Познавательное развитие'!P35="","",IF('Познавательное развитие'!Q35="","",IF('Познавательное развитие'!Y35="","",IF('Художественно-эстетическое разв'!D35="","",IF('Художественно-эстетическое разв'!G35="","",IF('Художественно-эстетическое разв'!H35="","",IF('Художественно-эстетическое разв'!I35="","",IF('Физическое развитие'!W34="","",IF('Художественно-эстетическое разв'!L35="","",IF('Художественно-эстетическое разв'!M35="","",IF('Художественно-эстетическое разв'!U35="","",('Социально-коммуникативное разви'!AA35+'Социально-коммуникативное разви'!AF35+'Социально-коммуникативное разви'!AG35+'Социально-коммуникативное разви'!AH35+'Социально-коммуникативное разви'!AJ35+'Социально-коммуникативное разви'!AK35+'Познавательное развитие'!D35+'Познавательное развитие'!I35+'Познавательное развитие'!M35+'Познавательное развитие'!N35+'Познавательное развитие'!O35+'Познавательное развитие'!P35+'Познавательное развитие'!Q35+'Познавательное развитие'!Y35+'Художественно-эстетическое разв'!D35+'Художественно-эстетическое разв'!G35+'Художественно-эстетическое разв'!H35+'Художественно-эстетическое разв'!I35+'Художественно-эстетическое разв'!L35+'Художественно-эстетическое разв'!M35+'Художественно-эстетическое разв'!U35+'Физическое развитие'!W34)/22))))))))))))))))))))))</f>
        <v/>
      </c>
      <c r="AA34" s="82" t="str">
        <f t="shared" si="0"/>
        <v/>
      </c>
      <c r="AB34" s="82"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AC34" s="82"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AD34" s="82"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AE34" s="82"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AF34" s="82"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AG34" s="82"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AH34" s="82"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AI34" s="82" t="str">
        <f>IF('Познавательное развитие'!V35="","",IF('Познавательное развитие'!V35&gt;1.5,"сформирован",IF('Познавательное развитие'!V35&lt;0.5,"не сформирован", "в стадии формирования")))</f>
        <v/>
      </c>
      <c r="AJ34" s="82" t="str">
        <f>IF('Художественно-эстетическое разв'!Z35="","",IF('Художественно-эстетическое разв'!Z35&gt;1.5,"сформирован",IF('Художественно-эстетическое разв'!Z35&lt;0.5,"не сформирован", "в стадии формирования")))</f>
        <v/>
      </c>
      <c r="AK34" s="82" t="str">
        <f>IF('Художественно-эстетическое разв'!AA35="","",IF('Художественно-эстетическое разв'!AA35&gt;1.5,"сформирован",IF('Художественно-эстетическое разв'!AA35&lt;0.5,"не сформирован", "в стадии формирования")))</f>
        <v/>
      </c>
      <c r="AL34" s="214" t="str">
        <f>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разви'!X35="","",IF('Познавательное развитие'!V35="","",IF('Художественно-эстетическое разв'!Z35="","",IF('Художественно-эстетическое разв'!AE35="","",('Социально-коммуникативное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разви'!X35+'Познавательное развитие'!V35+'Художественно-эстетическое разв'!Z35+'Художественно-эстетическое разв'!AE35)/10))))))))))</f>
        <v/>
      </c>
      <c r="AM34" s="82" t="str">
        <f t="shared" si="1"/>
        <v/>
      </c>
      <c r="AN34" s="82"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AO34" s="82" t="str">
        <f>IF('Социально-коммуникативное разви'!V35="","",IF('Социально-коммуникативное разви'!V35&gt;1.5,"сформирован",IF('Социально-коммуникативное разви'!V35&lt;0.5,"не сформирован", "в стадии формирования")))</f>
        <v/>
      </c>
      <c r="AP34" s="82" t="str">
        <f>IF('Социально-коммуникативное разви'!W35="","",IF('Социально-коммуникативное разви'!W35&gt;1.5,"сформирован",IF('Социально-коммуникативное разви'!W35&lt;0.5,"не сформирован", "в стадии формирования")))</f>
        <v/>
      </c>
      <c r="AQ34" s="82" t="str">
        <f>IF('Художественно-эстетическое разв'!Y35="","",IF('Художественно-эстетическое разв'!Y35&gt;1.5,"сформирован",IF('Художественно-эстетическое разв'!Y35&lt;0.5,"не сформирован", "в стадии формирования")))</f>
        <v/>
      </c>
      <c r="AR34" s="82" t="str">
        <f>IF('Художественно-эстетическое разв'!Z35="","",IF('Художественно-эстетическое разв'!Z35&gt;1.5,"сформирован",IF('Художественно-эстетическое разв'!Z35&lt;0.5,"не сформирован", "в стадии формирования")))</f>
        <v/>
      </c>
      <c r="AS34" s="214" t="str">
        <f>IF('Социально-коммуникативное разви'!U35="","",IF('Социально-коммуникативное разви'!V35="","",IF('Социально-коммуникативное разви'!W35="","",IF('Художественно-эстетическое разв'!AC35="","",IF('Художественно-эстетическое разв'!AD35="","",('Социально-коммуникативное разви'!U35+'Социально-коммуникативное разви'!V35+'Социально-коммуникативное разви'!W35+'Художественно-эстетическое разв'!AC35+'Художественно-эстетическое разв'!AD35)/5)))))</f>
        <v/>
      </c>
      <c r="AT34" s="82" t="str">
        <f t="shared" si="2"/>
        <v/>
      </c>
      <c r="AU34" s="82" t="str">
        <f>IF('Речевое развитие'!D34="","",IF('Речевое развитие'!D34&gt;1.5,"сформирован",IF('Речевое развитие'!D34&lt;0.5,"не сформирован", "в стадии формирования")))</f>
        <v/>
      </c>
      <c r="AV34" s="82" t="str">
        <f>IF('Речевое развитие'!E34="","",IF('Речевое развитие'!E34&gt;1.5,"сформирован",IF('Речевое развитие'!E34&lt;0.5,"не сформирован", "в стадии формирования")))</f>
        <v/>
      </c>
      <c r="AW34" s="82" t="str">
        <f>IF('Речевое развитие'!F34="","",IF('Речевое развитие'!F34&gt;1.5,"сформирован",IF('Речевое развитие'!F34&lt;0.5,"не сформирован", "в стадии формирования")))</f>
        <v/>
      </c>
      <c r="AX34" s="82" t="str">
        <f>IF('Речевое развитие'!G34="","",IF('Речевое развитие'!G34&gt;1.5,"сформирован",IF('Речевое развитие'!G34&lt;0.5,"не сформирован", "в стадии формирования")))</f>
        <v/>
      </c>
      <c r="AY34" s="82" t="str">
        <f>IF('Речевое развитие'!H34="","",IF('Речевое развитие'!H34&gt;1.5,"сформирован",IF('Речевое развитие'!H34&lt;0.5,"не сформирован", "в стадии формирования")))</f>
        <v/>
      </c>
      <c r="AZ34" s="82" t="str">
        <f>IF('Речевое развитие'!I34="","",IF('Речевое развитие'!I34&gt;1.5,"сформирован",IF('Речевое развитие'!I34&lt;0.5,"не сформирован", "в стадии формирования")))</f>
        <v/>
      </c>
      <c r="BA34" s="82" t="str">
        <f>IF('Речевое развитие'!J34="","",IF('Речевое развитие'!J34&gt;1.5,"сформирован",IF('Речевое развитие'!J34&lt;0.5,"не сформирован", "в стадии формирования")))</f>
        <v/>
      </c>
      <c r="BB34" s="82" t="str">
        <f>IF('Речевое развитие'!K34="","",IF('Речевое развитие'!K34&gt;1.5,"сформирован",IF('Речевое развитие'!K34&lt;0.5,"не сформирован", "в стадии формирования")))</f>
        <v/>
      </c>
      <c r="BC34" s="82" t="str">
        <f>IF('Речевое развитие'!L34="","",IF('Речевое развитие'!L34&gt;1.5,"сформирован",IF('Речевое развитие'!L34&lt;0.5,"не сформирован", "в стадии формирования")))</f>
        <v/>
      </c>
      <c r="BD34" s="82" t="str">
        <f>IF('Речевое развитие'!M34="","",IF('Речевое развитие'!M34&gt;1.5,"сформирован",IF('Речевое развитие'!M34&lt;0.5,"не сформирован", "в стадии формирования")))</f>
        <v/>
      </c>
      <c r="BE34" s="82" t="str">
        <f>IF('Речевое развитие'!N34="","",IF('Речевое развитие'!N34&gt;1.5,"сформирован",IF('Речевое развитие'!N34&lt;0.5,"не сформирован", "в стадии формирования")))</f>
        <v/>
      </c>
      <c r="BF34" s="214" t="str">
        <f>IF('Речевое развитие'!D34="","",IF('Речевое развитие'!E34="","",IF('Речевое развитие'!F34="","",IF('Речевое развитие'!G34="","",IF('Речевое развитие'!H34="","",IF('Речевое развитие'!I34="","",IF('Речевое развитие'!J34="","",IF('Речевое развитие'!K34="","",IF('Речевое развитие'!L34="","",IF('Речевое развитие'!M34="","",IF('Речевое развитие'!N34="","",('Речевое развитие'!D34+'Речевое развитие'!E34+'Речевое развитие'!F34+'Речевое развитие'!G34+'Речевое развитие'!H34+'Речевое развитие'!I34+'Речевое развитие'!J34+'Речевое развитие'!K34+'Речевое развитие'!L34+'Речевое развитие'!M34+'Речевое развитие'!N34)/11)))))))))))</f>
        <v/>
      </c>
      <c r="BG34" s="82" t="str">
        <f t="shared" si="3"/>
        <v/>
      </c>
      <c r="BH34" s="82" t="str">
        <f>IF('Художественно-эстетическое разв'!Y35="","",IF('Художественно-эстетическое разв'!Y35&gt;1.5,"сформирован",IF('Художественно-эстетическое разв'!Y35&lt;0.5,"не сформирован", "в стадии формирования")))</f>
        <v/>
      </c>
      <c r="BI34" s="82" t="str">
        <f>IF('Физическое развитие'!D34="","",IF('Физическое развитие'!D34&gt;1.5,"сформирован",IF('Физическое развитие'!D34&lt;0.5,"не сформирован", "в стадии формирования")))</f>
        <v/>
      </c>
      <c r="BJ34" s="82" t="str">
        <f>IF('Физическое развитие'!E34="","",IF('Физическое развитие'!E34&gt;1.5,"сформирован",IF('Физическое развитие'!E34&lt;0.5,"не сформирован", "в стадии формирования")))</f>
        <v/>
      </c>
      <c r="BK34" s="82" t="str">
        <f>IF('Физическое развитие'!F34="","",IF('Физическое развитие'!F34&gt;1.5,"сформирован",IF('Физическое развитие'!F34&lt;0.5,"не сформирован", "в стадии формирования")))</f>
        <v/>
      </c>
      <c r="BL34" s="82" t="str">
        <f>IF('Физическое развитие'!G34="","",IF('Физическое развитие'!G34&gt;1.5,"сформирован",IF('Физическое развитие'!G34&lt;0.5,"не сформирован", "в стадии формирования")))</f>
        <v/>
      </c>
      <c r="BM34" s="82" t="str">
        <f>IF('Физическое развитие'!H34="","",IF('Физическое развитие'!H34&gt;1.5,"сформирован",IF('Физическое развитие'!H34&lt;0.5,"не сформирован", "в стадии формирования")))</f>
        <v/>
      </c>
      <c r="BN34" s="82" t="str">
        <f>IF('Физическое развитие'!I34="","",IF('Физическое развитие'!I34&gt;1.5,"сформирован",IF('Физическое развитие'!I34&lt;0.5,"не сформирован", "в стадии формирования")))</f>
        <v/>
      </c>
      <c r="BO34" s="82" t="str">
        <f>IF('Физическое развитие'!J34="","",IF('Физическое развитие'!J34&gt;1.5,"сформирован",IF('Физическое развитие'!J34&lt;0.5,"не сформирован", "в стадии формирования")))</f>
        <v/>
      </c>
      <c r="BP34" s="82" t="str">
        <f>IF('Физическое развитие'!K34="","",IF('Физическое развитие'!K34&gt;1.5,"сформирован",IF('Физическое развитие'!K34&lt;0.5,"не сформирован", "в стадии формирования")))</f>
        <v/>
      </c>
      <c r="BQ34" s="82" t="str">
        <f>IF('Физическое развитие'!L34="","",IF('Физическое развитие'!L34&gt;1.5,"сформирован",IF('Физическое развитие'!L34&lt;0.5,"не сформирован", "в стадии формирования")))</f>
        <v/>
      </c>
      <c r="BR34" s="82" t="str">
        <f>IF('Физическое развитие'!M34="","",IF('Физическое развитие'!M34&gt;1.5,"сформирован",IF('Физическое развитие'!M34&lt;0.5,"не сформирован", "в стадии формирования")))</f>
        <v/>
      </c>
      <c r="BS34" s="82" t="str">
        <f>IF('Физическое развитие'!N34="","",IF('Физическое развитие'!N34&gt;1.5,"сформирован",IF('Физическое развитие'!N34&lt;0.5,"не сформирован", "в стадии формирования")))</f>
        <v/>
      </c>
      <c r="BT34" s="82" t="str">
        <f>IF('Физическое развитие'!O34="","",IF('Физическое развитие'!O34&gt;1.5,"сформирован",IF('Физическое развитие'!O34&lt;0.5,"не сформирован", "в стадии формирования")))</f>
        <v/>
      </c>
      <c r="BU34" s="82" t="str">
        <f>IF('Физическое развитие'!P34="","",IF('Физическое развитие'!P34&gt;1.5,"сформирован",IF('Физическое развитие'!P34&lt;0.5,"не сформирован", "в стадии формирования")))</f>
        <v/>
      </c>
      <c r="BV34" s="214" t="str">
        <f>IF('Художественно-эстетическое разв'!Y35="","",IF('Физическое развитие'!D34="","",IF('Физическое развитие'!E34="","",IF('Физическое развитие'!F34="","",IF('Физическое развитие'!H34="","",IF('Физическое развитие'!I34="","",IF('Физическое развитие'!J34="","",IF('Физическое развитие'!L34="","",IF('Физическое развитие'!M34="","",IF('Физическое развитие'!G34="","",IF('Физическое развитие'!N34="","",IF('Физическое развитие'!O34="","",IF('Физическое развитие'!P34="","",IF('Физическое развитие'!Q34="","",('Художественно-эстетическое разв'!Y35+'Физическое развитие'!D34+'Физическое развитие'!E34+'Физическое развитие'!F34+'Физическое развитие'!H34+'Физическое развитие'!I34+'Физическое развитие'!J34+'Физическое развитие'!L34+'Физическое развитие'!M34+'Физическое развитие'!G34+'Физическое развитие'!N34+'Физическое развитие'!O34+'Физическое развитие'!P34+'Физическое развитие'!Q34)/14))))))))))))))</f>
        <v/>
      </c>
      <c r="BW34" s="82" t="str">
        <f t="shared" si="4"/>
        <v/>
      </c>
      <c r="BX34" s="82"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BY34" s="82" t="str">
        <f>IF('Социально-коммуникативное разви'!N35="","",IF('Социально-коммуникативное разви'!N35&gt;1.5,"сформирован",IF('Социально-коммуникативное разви'!N35&lt;0.5,"не сформирован", "в стадии формирования")))</f>
        <v/>
      </c>
      <c r="BZ34" s="82" t="str">
        <f>IF('Социально-коммуникативное разви'!O35="","",IF('Социально-коммуникативное разви'!O35&gt;1.5,"сформирован",IF('Социально-коммуникативное разви'!O35&lt;0.5,"не сформирован", "в стадии формирования")))</f>
        <v/>
      </c>
      <c r="CA34" s="82" t="str">
        <f>IF('Социально-коммуникативное разви'!P35="","",IF('Социально-коммуникативное разви'!P35&gt;1.5,"сформирован",IF('Социально-коммуникативное разви'!P35&lt;0.5,"не сформирован", "в стадии формирования")))</f>
        <v/>
      </c>
      <c r="CB34" s="82"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CC34" s="82" t="str">
        <f>IF('Социально-коммуникативное разви'!R35="","",IF('Социально-коммуникативное разви'!R35&gt;1.5,"сформирован",IF('Социально-коммуникативное разви'!R35&lt;0.5,"не сформирован", "в стадии формирования")))</f>
        <v/>
      </c>
      <c r="CD34" s="82"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CE34" s="82"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CF34" s="82"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CG34" s="82" t="str">
        <f>IF('Социально-коммуникативное разви'!V35="","",IF('Социально-коммуникативное разви'!V35&gt;1.5,"сформирован",IF('Социально-коммуникативное разви'!V35&lt;0.5,"не сформирован", "в стадии формирования")))</f>
        <v/>
      </c>
      <c r="CH34" s="82" t="str">
        <f>IF('Социально-коммуникативное разви'!W35="","",IF('Социально-коммуникативное разви'!W35&gt;1.5,"сформирован",IF('Социально-коммуникативное разви'!W35&lt;0.5,"не сформирован", "в стадии формирования")))</f>
        <v/>
      </c>
      <c r="CI34" s="82" t="str">
        <f>IF('Социально-коммуникативное разви'!X35="","",IF('Социально-коммуникативное разви'!X35&gt;1.5,"сформирован",IF('Социально-коммуникативное разви'!X35&lt;0.5,"не сформирован", "в стадии формирования")))</f>
        <v/>
      </c>
      <c r="CJ34" s="82" t="str">
        <f>IF('Социально-коммуникативное разви'!Y35="","",IF('Социально-коммуникативное разви'!Y35&gt;1.5,"сформирован",IF('Социально-коммуникативное разви'!Y35&lt;0.5,"не сформирован", "в стадии формирования")))</f>
        <v/>
      </c>
      <c r="CK34" s="82" t="str">
        <f>IF('Социально-коммуникативное разви'!Z35="","",IF('Социально-коммуникативное разви'!Z35&gt;1.5,"сформирован",IF('Социально-коммуникативное разви'!Z35&lt;0.5,"не сформирован", "в стадии формирования")))</f>
        <v/>
      </c>
      <c r="CL34" s="82" t="str">
        <f>IF('Физическое развитие'!K34="","",IF('Физическое развитие'!K34&gt;1.5,"сформирован",IF('Физическое развитие'!K34&lt;0.5,"не сформирован", "в стадии формирования")))</f>
        <v/>
      </c>
      <c r="CM34" s="214" t="str">
        <f>IF('Социально-коммуникативное разви'!M35="","",IF('Социально-коммуникативное разви'!N35="","",IF('Социально-коммуникативное разви'!AI35="","",IF('Социально-коммуникативное разви'!AN35="","",IF('Социально-коммуникативное разви'!AO35="","",IF('Социально-коммуникативное разви'!AP35="","",IF('Социально-коммуникативное разви'!AQ35="","",IF('Социально-коммуникативное разви'!AR35="","",IF('Социально-коммуникативное разви'!AS35="","",IF('Социально-коммуникативное разви'!AT35="","",IF('Социально-коммуникативное разви'!AV35="","",IF('Социально-коммуникативное разви'!AW35="","",IF('Социально-коммуникативное разви'!AX35="","",IF('Социально-коммуникативное разви'!AY35="","",IF('Физическое развитие'!K34="","",('Социально-коммуникативное разви'!M35+'Социально-коммуникативное разви'!N35+'Социально-коммуникативное разви'!AI35+'Социально-коммуникативное разви'!AN35+'Социально-коммуникативное разви'!AO35+'Социально-коммуникативное разви'!AP35+'Социально-коммуникативное разви'!AQ35+'Социально-коммуникативное разви'!AR35+'Социально-коммуникативное разви'!AS35+'Социально-коммуникативное разви'!AT35+'Социально-коммуникативное разви'!AV35+'Социально-коммуникативное разви'!AW35+'Социально-коммуникативное разви'!AX35+'Социально-коммуникативное разви'!AY35+'Физическое развитие'!K34)/15)))))))))))))))</f>
        <v/>
      </c>
      <c r="CN34" s="82" t="str">
        <f t="shared" si="5"/>
        <v/>
      </c>
      <c r="CO34" s="82" t="str">
        <f>IF('Социально-коммуникативное разви'!D35="","",IF('Социально-коммуникативное разви'!D35&gt;1.5,"сформирован",IF('Социально-коммуникативное разви'!D35&lt;0.5,"не сформирован", "в стадии формирования")))</f>
        <v/>
      </c>
      <c r="CP34" s="82"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CQ34" s="82"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CR34" s="82"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CS34" s="82" t="str">
        <f>IF('Социально-коммуникативное разви'!R35="","",IF('Социально-коммуникативное разви'!R35&gt;1.5,"сформирован",IF('Социально-коммуникативное разви'!R35&lt;0.5,"не сформирован", "в стадии формирования")))</f>
        <v/>
      </c>
      <c r="CT34" s="82"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CU34" s="82"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CV34" s="82" t="str">
        <f>IF('Социально-коммуникативное разви'!Y35="","",IF('Социально-коммуникативное разви'!Y35&gt;1.5,"сформирован",IF('Социально-коммуникативное разви'!Y35&lt;0.5,"не сформирован", "в стадии формирования")))</f>
        <v/>
      </c>
      <c r="CW34" s="82" t="str">
        <f>IF('Социально-коммуникативное разви'!Z35="","",IF('Социально-коммуникативное разви'!Z35&gt;1.5,"сформирован",IF('Социально-коммуникативное разви'!Z35&lt;0.5,"не сформирован", "в стадии формирования")))</f>
        <v/>
      </c>
      <c r="CX34" s="82" t="str">
        <f>IF('Социально-коммуникативное разви'!AU35="","",IF('Социально-коммуникативное разви'!AU35&gt;1.5,"сформирован",IF('Социально-коммуникативное разви'!AU35&lt;0.5,"не сформирован", "в стадии формирования")))</f>
        <v/>
      </c>
      <c r="CY34" s="82" t="str">
        <f>IF('Социально-коммуникативное разви'!AZ35="","",IF('Социально-коммуникативное разви'!AZ35&gt;1.5,"сформирован",IF('Социально-коммуникативное разви'!AZ35&lt;0.5,"не сформирован", "в стадии формирования")))</f>
        <v/>
      </c>
      <c r="CZ34" s="82" t="str">
        <f>IF('Социально-коммуникативное разви'!BA35="","",IF('Социально-коммуникативное разви'!BA35&gt;1.5,"сформирован",IF('Социально-коммуникативное разви'!BA35&lt;0.5,"не сформирован", "в стадии формирования")))</f>
        <v/>
      </c>
      <c r="DA34" s="82" t="str">
        <f>IF('Социально-коммуникативное разви'!BB35="","",IF('Социально-коммуникативное разви'!BB35&gt;1.5,"сформирован",IF('Социально-коммуникативное разви'!BB35&lt;0.5,"не сформирован", "в стадии формирования")))</f>
        <v/>
      </c>
      <c r="DB34" s="82" t="str">
        <f>IF('Познавательное развитие'!G35="","",IF('Познавательное развитие'!G35&gt;1.5,"сформирован",IF('Познавательное развитие'!G35&lt;0.5,"не сформирован", "в стадии формирования")))</f>
        <v/>
      </c>
      <c r="DC34" s="82" t="str">
        <f>IF('Познавательное развитие'!H35="","",IF('Познавательное развитие'!H35&gt;1.5,"сформирован",IF('Познавательное развитие'!H35&lt;0.5,"не сформирован", "в стадии формирования")))</f>
        <v/>
      </c>
      <c r="DD34" s="82" t="str">
        <f>IF('Познавательное развитие'!T35="","",IF('Познавательное развитие'!T35&gt;1.5,"сформирован",IF('Познавательное развитие'!T35&lt;0.5,"не сформирован", "в стадии формирования")))</f>
        <v/>
      </c>
      <c r="DE34" s="82" t="str">
        <f>IF('Познавательное развитие'!U35="","",IF('Познавательное развитие'!U35&gt;1.5,"сформирован",IF('Познавательное развитие'!U35&lt;0.5,"не сформирован", "в стадии формирования")))</f>
        <v/>
      </c>
      <c r="DF34" s="82" t="str">
        <f>IF('Познавательное развитие'!W35="","",IF('Познавательное развитие'!W35&gt;1.5,"сформирован",IF('Познавательное развитие'!W35&lt;0.5,"не сформирован", "в стадии формирования")))</f>
        <v/>
      </c>
      <c r="DG34" s="82" t="str">
        <f>IF('Познавательное развитие'!X35="","",IF('Познавательное развитие'!X35&gt;1.5,"сформирован",IF('Познавательное развитие'!X35&lt;0.5,"не сформирован", "в стадии формирования")))</f>
        <v/>
      </c>
      <c r="DH34" s="82" t="str">
        <f>IF('Познавательное развитие'!AB35="","",IF('Познавательное развитие'!AB35&gt;1.5,"сформирован",IF('Познавательное развитие'!AB35&lt;0.5,"не сформирован", "в стадии формирования")))</f>
        <v/>
      </c>
      <c r="DI34" s="82" t="str">
        <f>IF('Познавательное развитие'!AC35="","",IF('Познавательное развитие'!AC35&gt;1.5,"сформирован",IF('Познавательное развитие'!AC35&lt;0.5,"не сформирован", "в стадии формирования")))</f>
        <v/>
      </c>
      <c r="DJ34" s="82" t="str">
        <f>IF('Познавательное развитие'!AD35="","",IF('Познавательное развитие'!AD35&gt;1.5,"сформирован",IF('Познавательное развитие'!AD35&lt;0.5,"не сформирован", "в стадии формирования")))</f>
        <v/>
      </c>
      <c r="DK34" s="82" t="str">
        <f>IF('Познавательное развитие'!AE35="","",IF('Познавательное развитие'!AE35&gt;1.5,"сформирован",IF('Познавательное развитие'!AE35&lt;0.5,"не сформирован", "в стадии формирования")))</f>
        <v/>
      </c>
      <c r="DL34" s="82" t="str">
        <f>IF('Познавательное развитие'!AF35="","",IF('Познавательное развитие'!AF35&gt;1.5,"сформирован",IF('Познавательное развитие'!AF35&lt;0.5,"не сформирован", "в стадии формирования")))</f>
        <v/>
      </c>
      <c r="DM34" s="82" t="str">
        <f>IF('Познавательное развитие'!AG35="","",IF('Познавательное развитие'!AG35&gt;1.5,"сформирован",IF('Познавательное развитие'!AG35&lt;0.5,"не сформирован", "в стадии формирования")))</f>
        <v/>
      </c>
      <c r="DN34" s="82" t="str">
        <f>IF('Познавательное развитие'!AI35="","",IF('Познавательное развитие'!AI35&gt;1.5,"сформирован",IF('Познавательное развитие'!AI35&lt;0.5,"не сформирован", "в стадии формирования")))</f>
        <v/>
      </c>
      <c r="DO34" s="82" t="str">
        <f>IF('Познавательное развитие'!AJ35="","",IF('Познавательное развитие'!AJ35&gt;1.5,"сформирован",IF('Познавательное развитие'!AJ35&lt;0.5,"не сформирован", "в стадии формирования")))</f>
        <v/>
      </c>
      <c r="DP34" s="82" t="str">
        <f>IF('Познавательное развитие'!AK35="","",IF('Познавательное развитие'!AK35&gt;1.5,"сформирован",IF('Познавательное развитие'!AK35&lt;0.5,"не сформирован", "в стадии формирования")))</f>
        <v/>
      </c>
      <c r="DQ34" s="82" t="str">
        <f>IF('Познавательное развитие'!AL35="","",IF('Познавательное развитие'!AL35&gt;1.5,"сформирован",IF('Познавательное развитие'!AL35&lt;0.5,"не сформирован", "в стадии формирования")))</f>
        <v/>
      </c>
      <c r="DR34" s="82" t="str">
        <f>IF('Речевое развитие'!Q34="","",IF('Речевое развитие'!Q34&gt;1.5,"сформирован",IF('Речевое развитие'!Q34&lt;0.5,"не сформирован", "в стадии формирования")))</f>
        <v/>
      </c>
      <c r="DS34" s="82" t="str">
        <f>IF('Речевое развитие'!R34="","",IF('Речевое развитие'!R34&gt;1.5,"сформирован",IF('Речевое развитие'!R34&lt;0.5,"не сформирован", "в стадии формирования")))</f>
        <v/>
      </c>
      <c r="DT34" s="82" t="str">
        <f>IF('Речевое развитие'!S34="","",IF('Речевое развитие'!S34&gt;1.5,"сформирован",IF('Речевое развитие'!S34&lt;0.5,"не сформирован", "в стадии формирования")))</f>
        <v/>
      </c>
      <c r="DU34" s="82" t="str">
        <f>IF('Речевое развитие'!T34="","",IF('Речевое развитие'!T34&gt;1.5,"сформирован",IF('Речевое развитие'!T34&lt;0.5,"не сформирован", "в стадии формирования")))</f>
        <v/>
      </c>
      <c r="DV34" s="82" t="str">
        <f>IF('Речевое развитие'!U34="","",IF('Речевое развитие'!U34&gt;1.5,"сформирован",IF('Речевое развитие'!U34&lt;0.5,"не сформирован", "в стадии формирования")))</f>
        <v/>
      </c>
      <c r="DW34" s="82" t="str">
        <f>IF('Художественно-эстетическое разв'!S35="","",IF('Художественно-эстетическое разв'!S35&gt;1.5,"сформирован",IF('Художественно-эстетическое разв'!S35&lt;0.5,"не сформирован", "в стадии формирования")))</f>
        <v/>
      </c>
      <c r="DX34" s="82" t="str">
        <f>IF('Художественно-эстетическое разв'!T35="","",IF('Художественно-эстетическое разв'!T35&gt;1.5,"сформирован",IF('Художественно-эстетическое разв'!T35&lt;0.5,"не сформирован", "в стадии формирования")))</f>
        <v/>
      </c>
      <c r="DY34" s="82" t="str">
        <f>IF('Физическое развитие'!T34="","",IF('Физическое развитие'!T34&gt;1.5,"сформирован",IF('Физическое развитие'!T34&lt;0.5,"не сформирован", "в стадии формирования")))</f>
        <v/>
      </c>
      <c r="DZ34" s="82" t="str">
        <f>IF('Физическое развитие'!U34="","",IF('Физическое развитие'!U34&gt;1.5,"сформирован",IF('Физическое развитие'!U34&lt;0.5,"не сформирован", "в стадии формирования")))</f>
        <v/>
      </c>
      <c r="EA34" s="82" t="str">
        <f>IF('Физическое развитие'!V34="","",IF('Физическое развитие'!V34&gt;1.5,"сформирован",IF('Физическое развитие'!V34&lt;0.5,"не сформирован", "в стадии формирования")))</f>
        <v/>
      </c>
      <c r="EB34" s="214" t="str">
        <f>IF('Социально-коммуникативное разви'!D35="","",IF('Социально-коммуникативное разви'!E35="","",IF('Социально-коммуникативное разви'!F35="","",IF('Социально-коммуникативное разви'!Q35="","",IF('Социально-коммуникативное разви'!R35="","",IF('Социально-коммуникативное разви'!S35="","",IF('Социально-коммуникативное разви'!T35="","",IF('Социально-коммуникативное разви'!Y35="","",IF('Социально-коммуникативное разви'!Z35="","",IF('Социально-коммуникативное разви'!AU35="","",IF('Социально-коммуникативное разви'!AZ35="","",IF('Социально-коммуникативное разви'!BA35="","",IF('Социально-коммуникативное разви'!BB35="","",IF('Познавательное развитие'!G35="","",IF('Познавательное развитие'!H35="","",IF('Познавательное развитие'!T35="","",IF('Познавательное развитие'!U35="","",IF('Познавательное развитие'!W35="","",IF('Познавательное развитие'!X35="","",IF('Познавательное развитие'!AB35="","",IF('Познавательное развитие'!AC35="","",IF('Познавательное развитие'!AD35="","",IF('Познавательное развитие'!AE35="","",IF('Познавательное развитие'!AF35="","",IF('Познавательное развитие'!AG35="","",IF('Познавательное развитие'!AI35="","",IF('Познавательное развитие'!AJ35="","",IF('Познавательное развитие'!AK35="","",IF('Познавательное развитие'!AL35="","",IF('Речевое развитие'!Q34="","",IF('Речевое развитие'!R34="","",IF('Речевое развитие'!S34="","",IF('Речевое развитие'!T34="","",IF('Речевое развитие'!U34="","",IF('Художественно-эстетическое разв'!S35="","",IF('Художественно-эстетическое разв'!T35="","",IF('Физическое развитие'!T34="","",IF('Физическое развитие'!U34="","",IF('Физическое развитие'!V34="","",('Социально-коммуникативное разви'!D35+'Социально-коммуникативное разви'!E35+'Социально-коммуникативное разви'!F35+'Социально-коммуникативное разви'!Q35+'Социально-коммуникативное разви'!R35+'Социально-коммуникативное разви'!S35+'Социально-коммуникативное разви'!T35+'Социально-коммуникативное разви'!Y35+'Социально-коммуникативное разви'!Z35+'Социально-коммуникативное разви'!AU35+'Социально-коммуникативное разви'!AZ35+'Социально-коммуникативное разви'!BA35+'Социально-коммуникативное разви'!BB35+'Познавательное развитие'!G35+'Познавательное развитие'!H35+'Познавательное развитие'!T35+'Познавательное развитие'!U35+'Познавательное развитие'!W35+'Познавательное развитие'!X35+'Познавательное развитие'!AB35+'Познавательное развитие'!AC35+'Познавательное развитие'!AD35+'Познавательное развитие'!AE35+'Познавательное развитие'!AF35+'Познавательное развитие'!AG35+'Познавательное развитие'!AI35+'Познавательное развитие'!AJ35+'Познавательное развитие'!AK35+'Познавательное развитие'!AL35+'Речевое развитие'!Q34+'Речевое развитие'!R34+'Речевое развитие'!S34+'Речевое развитие'!T34+'Речевое развитие'!U34+'Художественно-эстетическое разв'!S35+'Художественно-эстетическое разв'!T35+'Физическое развитие'!T34+'Физическое развитие'!U34+'Физическое развитие'!V34)/39)))))))))))))))))))))))))))))))))))))))</f>
        <v/>
      </c>
      <c r="EC34" s="82" t="str">
        <f t="shared" si="6"/>
        <v/>
      </c>
    </row>
    <row r="35" spans="1:133">
      <c r="A35" s="89" t="e">
        <f>список!#REF!</f>
        <v>#REF!</v>
      </c>
      <c r="B35" s="82" t="e">
        <f>IF(список!#REF!="","",список!#REF!)</f>
        <v>#REF!</v>
      </c>
      <c r="C35" s="82" t="e">
        <f>IF(список!#REF!="","",список!#REF!)</f>
        <v>#REF!</v>
      </c>
      <c r="D35" s="82" t="str">
        <f>IF('Социально-коммуникативное разви'!AA36="","",IF('Социально-коммуникативное разви'!AA36&gt;1.5,"сформирован",IF('Социально-коммуникативное разви'!AA36&lt;0.5,"не сформирован", "в стадии формирования")))</f>
        <v/>
      </c>
      <c r="E35" s="82" t="str">
        <f>IF('Социально-коммуникативное разви'!AB36="","",IF('Социально-коммуникативное разви'!AB36&gt;1.5,"сформирован",IF('Социально-коммуникативное разви'!AB36&lt;0.5,"не сформирован", "в стадии формирования")))</f>
        <v/>
      </c>
      <c r="F35" s="82" t="str">
        <f>IF('Социально-коммуникативное разви'!AC36="","",IF('Социально-коммуникативное разви'!AC36&gt;1.5,"сформирован",IF('Социально-коммуникативное разви'!AC36&lt;0.5,"не сформирован", "в стадии формирования")))</f>
        <v/>
      </c>
      <c r="G35" s="82" t="str">
        <f>IF('Социально-коммуникативное разви'!AD36="","",IF('Социально-коммуникативное разви'!AD36&gt;1.5,"сформирован",IF('Социально-коммуникативное разви'!AD36&lt;0.5,"не сформирован", "в стадии формирования")))</f>
        <v/>
      </c>
      <c r="H35" s="82" t="str">
        <f>IF('Социально-коммуникативное разви'!AE36="","",IF('Социально-коммуникативное разви'!AE36&gt;1.5,"сформирован",IF('Социально-коммуникативное разви'!AE36&lt;0.5,"не сформирован", "в стадии формирования")))</f>
        <v/>
      </c>
      <c r="I35" s="82" t="str">
        <f>IF('Социально-коммуникативное разви'!AF36="","",IF('Социально-коммуникативное разви'!AF36&gt;1.5,"сформирован",IF('Социально-коммуникативное разви'!AF36&lt;0.5,"не сформирован", "в стадии формирования")))</f>
        <v/>
      </c>
      <c r="J35" s="82" t="str">
        <f>IF('Познавательное развитие'!D36="","",IF('Познавательное развитие'!D36&gt;1.5,"сформирован",IF('Познавательное развитие'!D36&lt;0.5,"не сформирован", "в стадии формирования")))</f>
        <v/>
      </c>
      <c r="K35" s="82" t="str">
        <f>IF('Познавательное развитие'!E36="","",IF('Познавательное развитие'!E36&gt;1.5,"сформирован",IF('Познавательное развитие'!E36&lt;0.5,"не сформирован", "в стадии формирования")))</f>
        <v/>
      </c>
      <c r="L35" s="82" t="str">
        <f>IF('Познавательное развитие'!F36="","",IF('Познавательное развитие'!F36&gt;1.5,"сформирован",IF('Познавательное развитие'!F36&lt;0.5,"не сформирован", "в стадии формирования")))</f>
        <v/>
      </c>
      <c r="M35" s="82" t="str">
        <f>IF('Познавательное развитие'!G36="","",IF('Познавательное развитие'!G36&gt;1.5,"сформирован",IF('Познавательное развитие'!G36&lt;0.5,"не сформирован", "в стадии формирования")))</f>
        <v/>
      </c>
      <c r="N35" s="82" t="str">
        <f>IF('Познавательное развитие'!H36="","",IF('Познавательное развитие'!H36&gt;1.5,"сформирован",IF('Познавательное развитие'!H36&lt;0.5,"не сформирован", "в стадии формирования")))</f>
        <v/>
      </c>
      <c r="O35" s="82" t="str">
        <f>IF('Познавательное развитие'!I36="","",IF('Познавательное развитие'!I36&gt;1.5,"сформирован",IF('Познавательное развитие'!I36&lt;0.5,"не сформирован", "в стадии формирования")))</f>
        <v/>
      </c>
      <c r="P35" s="82" t="str">
        <f>IF('Познавательное развитие'!J36="","",IF('Познавательное развитие'!J36&gt;1.5,"сформирован",IF('Познавательное развитие'!J36&lt;0.5,"не сформирован", "в стадии формирования")))</f>
        <v/>
      </c>
      <c r="Q35" s="82" t="str">
        <f>IF('Познавательное развитие'!K36="","",IF('Познавательное развитие'!K36&gt;1.5,"сформирован",IF('Познавательное развитие'!K36&lt;0.5,"не сформирован", "в стадии формирования")))</f>
        <v/>
      </c>
      <c r="R35" s="82"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S35" s="82" t="str">
        <f>IF('Художественно-эстетическое разв'!E36="","",IF('Художественно-эстетическое разв'!E36&gt;1.5,"сформирован",IF('Художественно-эстетическое разв'!E36&lt;0.5,"не сформирован", "в стадии формирования")))</f>
        <v/>
      </c>
      <c r="T35" s="82" t="str">
        <f>IF('Художественно-эстетическое разв'!F36="","",IF('Художественно-эстетическое разв'!F36&gt;1.5,"сформирован",IF('Художественно-эстетическое разв'!F36&lt;0.5,"не сформирован", "в стадии формирования")))</f>
        <v/>
      </c>
      <c r="U35" s="82" t="str">
        <f>IF('Художественно-эстетическое разв'!G36="","",IF('Художественно-эстетическое разв'!G36&gt;1.5,"сформирован",IF('Художественно-эстетическое разв'!G36&lt;0.5,"не сформирован", "в стадии формирования")))</f>
        <v/>
      </c>
      <c r="V35" s="82" t="str">
        <f>IF('Художественно-эстетическое разв'!H36="","",IF('Художественно-эстетическое разв'!H36&gt;1.5,"сформирован",IF('Художественно-эстетическое разв'!H36&lt;0.5,"не сформирован", "в стадии формирования")))</f>
        <v/>
      </c>
      <c r="W35" s="82" t="str">
        <f>IF('Художественно-эстетическое разв'!I36="","",IF('Художественно-эстетическое разв'!I36&gt;1.5,"сформирован",IF('Художественно-эстетическое разв'!I36&lt;0.5,"не сформирован", "в стадии формирования")))</f>
        <v/>
      </c>
      <c r="X35" s="82" t="str">
        <f>IF('Художественно-эстетическое разв'!J36="","",IF('Художественно-эстетическое разв'!J36&gt;1.5,"сформирован",IF('Художественно-эстетическое разв'!J36&lt;0.5,"не сформирован", "в стадии формирования")))</f>
        <v/>
      </c>
      <c r="Y35" s="82" t="str">
        <f>IF('Физическое развитие'!W35="","",IF('Физическое развитие'!W35&gt;1.5,"сформирован",IF('Физическое развитие'!W35&lt;0.5,"не сформирован", "в стадии формирования")))</f>
        <v/>
      </c>
      <c r="Z35" s="214" t="str">
        <f>IF('Социально-коммуникативное разви'!AA36="","",IF('Социально-коммуникативное разви'!AF36="","",IF('Социально-коммуникативное разви'!AG36="","",IF('Социально-коммуникативное разви'!AH36="","",IF('Социально-коммуникативное разви'!AJ36="","",IF('Социально-коммуникативное разви'!AK36="","",IF('Познавательное развитие'!D36="","",IF('Познавательное развитие'!I36="","",IF('Познавательное развитие'!M36="","",IF('Познавательное развитие'!N36="","",IF('Познавательное развитие'!O36="","",IF('Познавательное развитие'!P36="","",IF('Познавательное развитие'!Q36="","",IF('Познавательное развитие'!Y36="","",IF('Художественно-эстетическое разв'!D36="","",IF('Художественно-эстетическое разв'!G36="","",IF('Художественно-эстетическое разв'!H36="","",IF('Художественно-эстетическое разв'!I36="","",IF('Физическое развитие'!W35="","",IF('Художественно-эстетическое разв'!L36="","",IF('Художественно-эстетическое разв'!M36="","",IF('Художественно-эстетическое разв'!U36="","",('Социально-коммуникативное разви'!AA36+'Социально-коммуникативное разви'!AF36+'Социально-коммуникативное разви'!AG36+'Социально-коммуникативное разви'!AH36+'Социально-коммуникативное разви'!AJ36+'Социально-коммуникативное разви'!AK36+'Познавательное развитие'!D36+'Познавательное развитие'!I36+'Познавательное развитие'!M36+'Познавательное развитие'!N36+'Познавательное развитие'!O36+'Познавательное развитие'!P36+'Познавательное развитие'!Q36+'Познавательное развитие'!Y36+'Художественно-эстетическое разв'!D36+'Художественно-эстетическое разв'!G36+'Художественно-эстетическое разв'!H36+'Художественно-эстетическое разв'!I36+'Художественно-эстетическое разв'!L36+'Художественно-эстетическое разв'!M36+'Художественно-эстетическое разв'!U36+'Физическое развитие'!W35)/22))))))))))))))))))))))</f>
        <v/>
      </c>
      <c r="AA35" s="82" t="str">
        <f t="shared" si="0"/>
        <v/>
      </c>
      <c r="AB35" s="82"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AC35" s="82"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AD35" s="82"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AE35" s="82"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AF35" s="82"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AG35" s="82"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AH35" s="82"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AI35" s="82" t="str">
        <f>IF('Познавательное развитие'!V36="","",IF('Познавательное развитие'!V36&gt;1.5,"сформирован",IF('Познавательное развитие'!V36&lt;0.5,"не сформирован", "в стадии формирования")))</f>
        <v/>
      </c>
      <c r="AJ35" s="82" t="str">
        <f>IF('Художественно-эстетическое разв'!Z36="","",IF('Художественно-эстетическое разв'!Z36&gt;1.5,"сформирован",IF('Художественно-эстетическое разв'!Z36&lt;0.5,"не сформирован", "в стадии формирования")))</f>
        <v/>
      </c>
      <c r="AK35" s="82" t="str">
        <f>IF('Художественно-эстетическое разв'!AA36="","",IF('Художественно-эстетическое разв'!AA36&gt;1.5,"сформирован",IF('Художественно-эстетическое разв'!AA36&lt;0.5,"не сформирован", "в стадии формирования")))</f>
        <v/>
      </c>
      <c r="AL35" s="214" t="str">
        <f>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разви'!X36="","",IF('Познавательное развитие'!V36="","",IF('Художественно-эстетическое разв'!Z36="","",IF('Художественно-эстетическое разв'!AE36="","",('Социально-коммуникативное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разви'!X36+'Познавательное развитие'!V36+'Художественно-эстетическое разв'!Z36+'Художественно-эстетическое разв'!AE36)/10))))))))))</f>
        <v/>
      </c>
      <c r="AM35" s="82" t="str">
        <f t="shared" si="1"/>
        <v/>
      </c>
      <c r="AN35" s="82"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AO35" s="82" t="str">
        <f>IF('Социально-коммуникативное разви'!V36="","",IF('Социально-коммуникативное разви'!V36&gt;1.5,"сформирован",IF('Социально-коммуникативное разви'!V36&lt;0.5,"не сформирован", "в стадии формирования")))</f>
        <v/>
      </c>
      <c r="AP35" s="82" t="str">
        <f>IF('Социально-коммуникативное разви'!W36="","",IF('Социально-коммуникативное разви'!W36&gt;1.5,"сформирован",IF('Социально-коммуникативное разви'!W36&lt;0.5,"не сформирован", "в стадии формирования")))</f>
        <v/>
      </c>
      <c r="AQ35" s="82" t="str">
        <f>IF('Художественно-эстетическое разв'!Y36="","",IF('Художественно-эстетическое разв'!Y36&gt;1.5,"сформирован",IF('Художественно-эстетическое разв'!Y36&lt;0.5,"не сформирован", "в стадии формирования")))</f>
        <v/>
      </c>
      <c r="AR35" s="82" t="str">
        <f>IF('Художественно-эстетическое разв'!Z36="","",IF('Художественно-эстетическое разв'!Z36&gt;1.5,"сформирован",IF('Художественно-эстетическое разв'!Z36&lt;0.5,"не сформирован", "в стадии формирования")))</f>
        <v/>
      </c>
      <c r="AS35" s="214" t="str">
        <f>IF('Социально-коммуникативное разви'!U36="","",IF('Социально-коммуникативное разви'!V36="","",IF('Социально-коммуникативное разви'!W36="","",IF('Художественно-эстетическое разв'!AC36="","",IF('Художественно-эстетическое разв'!AD36="","",('Социально-коммуникативное разви'!U36+'Социально-коммуникативное разви'!V36+'Социально-коммуникативное разви'!W36+'Художественно-эстетическое разв'!AC36+'Художественно-эстетическое разв'!AD36)/5)))))</f>
        <v/>
      </c>
      <c r="AT35" s="82" t="str">
        <f t="shared" si="2"/>
        <v/>
      </c>
      <c r="AU35" s="82" t="str">
        <f>IF('Речевое развитие'!D35="","",IF('Речевое развитие'!D35&gt;1.5,"сформирован",IF('Речевое развитие'!D35&lt;0.5,"не сформирован", "в стадии формирования")))</f>
        <v/>
      </c>
      <c r="AV35" s="82" t="str">
        <f>IF('Речевое развитие'!E35="","",IF('Речевое развитие'!E35&gt;1.5,"сформирован",IF('Речевое развитие'!E35&lt;0.5,"не сформирован", "в стадии формирования")))</f>
        <v/>
      </c>
      <c r="AW35" s="82" t="str">
        <f>IF('Речевое развитие'!F35="","",IF('Речевое развитие'!F35&gt;1.5,"сформирован",IF('Речевое развитие'!F35&lt;0.5,"не сформирован", "в стадии формирования")))</f>
        <v/>
      </c>
      <c r="AX35" s="82" t="str">
        <f>IF('Речевое развитие'!G35="","",IF('Речевое развитие'!G35&gt;1.5,"сформирован",IF('Речевое развитие'!G35&lt;0.5,"не сформирован", "в стадии формирования")))</f>
        <v/>
      </c>
      <c r="AY35" s="82" t="str">
        <f>IF('Речевое развитие'!H35="","",IF('Речевое развитие'!H35&gt;1.5,"сформирован",IF('Речевое развитие'!H35&lt;0.5,"не сформирован", "в стадии формирования")))</f>
        <v/>
      </c>
      <c r="AZ35" s="82" t="str">
        <f>IF('Речевое развитие'!I35="","",IF('Речевое развитие'!I35&gt;1.5,"сформирован",IF('Речевое развитие'!I35&lt;0.5,"не сформирован", "в стадии формирования")))</f>
        <v/>
      </c>
      <c r="BA35" s="82" t="str">
        <f>IF('Речевое развитие'!J35="","",IF('Речевое развитие'!J35&gt;1.5,"сформирован",IF('Речевое развитие'!J35&lt;0.5,"не сформирован", "в стадии формирования")))</f>
        <v/>
      </c>
      <c r="BB35" s="82" t="str">
        <f>IF('Речевое развитие'!K35="","",IF('Речевое развитие'!K35&gt;1.5,"сформирован",IF('Речевое развитие'!K35&lt;0.5,"не сформирован", "в стадии формирования")))</f>
        <v/>
      </c>
      <c r="BC35" s="82" t="str">
        <f>IF('Речевое развитие'!L35="","",IF('Речевое развитие'!L35&gt;1.5,"сформирован",IF('Речевое развитие'!L35&lt;0.5,"не сформирован", "в стадии формирования")))</f>
        <v/>
      </c>
      <c r="BD35" s="82" t="str">
        <f>IF('Речевое развитие'!M35="","",IF('Речевое развитие'!M35&gt;1.5,"сформирован",IF('Речевое развитие'!M35&lt;0.5,"не сформирован", "в стадии формирования")))</f>
        <v/>
      </c>
      <c r="BE35" s="82" t="str">
        <f>IF('Речевое развитие'!N35="","",IF('Речевое развитие'!N35&gt;1.5,"сформирован",IF('Речевое развитие'!N35&lt;0.5,"не сформирован", "в стадии формирования")))</f>
        <v/>
      </c>
      <c r="BF35" s="214" t="str">
        <f>IF('Речевое развитие'!D35="","",IF('Речевое развитие'!E35="","",IF('Речевое развитие'!F35="","",IF('Речевое развитие'!G35="","",IF('Речевое развитие'!H35="","",IF('Речевое развитие'!I35="","",IF('Речевое развитие'!J35="","",IF('Речевое развитие'!K35="","",IF('Речевое развитие'!L35="","",IF('Речевое развитие'!M35="","",IF('Речевое развитие'!N35="","",('Речевое развитие'!D35+'Речевое развитие'!E35+'Речевое развитие'!F35+'Речевое развитие'!G35+'Речевое развитие'!H35+'Речевое развитие'!I35+'Речевое развитие'!J35+'Речевое развитие'!K35+'Речевое развитие'!L35+'Речевое развитие'!M35+'Речевое развитие'!N35)/11)))))))))))</f>
        <v/>
      </c>
      <c r="BG35" s="82" t="str">
        <f t="shared" si="3"/>
        <v/>
      </c>
      <c r="BH35" s="82" t="str">
        <f>IF('Художественно-эстетическое разв'!Y36="","",IF('Художественно-эстетическое разв'!Y36&gt;1.5,"сформирован",IF('Художественно-эстетическое разв'!Y36&lt;0.5,"не сформирован", "в стадии формирования")))</f>
        <v/>
      </c>
      <c r="BI35" s="82" t="str">
        <f>IF('Физическое развитие'!D35="","",IF('Физическое развитие'!D35&gt;1.5,"сформирован",IF('Физическое развитие'!D35&lt;0.5,"не сформирован", "в стадии формирования")))</f>
        <v/>
      </c>
      <c r="BJ35" s="82" t="str">
        <f>IF('Физическое развитие'!E35="","",IF('Физическое развитие'!E35&gt;1.5,"сформирован",IF('Физическое развитие'!E35&lt;0.5,"не сформирован", "в стадии формирования")))</f>
        <v/>
      </c>
      <c r="BK35" s="82" t="str">
        <f>IF('Физическое развитие'!F35="","",IF('Физическое развитие'!F35&gt;1.5,"сформирован",IF('Физическое развитие'!F35&lt;0.5,"не сформирован", "в стадии формирования")))</f>
        <v/>
      </c>
      <c r="BL35" s="82" t="str">
        <f>IF('Физическое развитие'!G35="","",IF('Физическое развитие'!G35&gt;1.5,"сформирован",IF('Физическое развитие'!G35&lt;0.5,"не сформирован", "в стадии формирования")))</f>
        <v/>
      </c>
      <c r="BM35" s="82" t="str">
        <f>IF('Физическое развитие'!H35="","",IF('Физическое развитие'!H35&gt;1.5,"сформирован",IF('Физическое развитие'!H35&lt;0.5,"не сформирован", "в стадии формирования")))</f>
        <v/>
      </c>
      <c r="BN35" s="82" t="str">
        <f>IF('Физическое развитие'!I35="","",IF('Физическое развитие'!I35&gt;1.5,"сформирован",IF('Физическое развитие'!I35&lt;0.5,"не сформирован", "в стадии формирования")))</f>
        <v/>
      </c>
      <c r="BO35" s="82" t="str">
        <f>IF('Физическое развитие'!J35="","",IF('Физическое развитие'!J35&gt;1.5,"сформирован",IF('Физическое развитие'!J35&lt;0.5,"не сформирован", "в стадии формирования")))</f>
        <v/>
      </c>
      <c r="BP35" s="82" t="str">
        <f>IF('Физическое развитие'!K35="","",IF('Физическое развитие'!K35&gt;1.5,"сформирован",IF('Физическое развитие'!K35&lt;0.5,"не сформирован", "в стадии формирования")))</f>
        <v/>
      </c>
      <c r="BQ35" s="82" t="str">
        <f>IF('Физическое развитие'!L35="","",IF('Физическое развитие'!L35&gt;1.5,"сформирован",IF('Физическое развитие'!L35&lt;0.5,"не сформирован", "в стадии формирования")))</f>
        <v/>
      </c>
      <c r="BR35" s="82" t="str">
        <f>IF('Физическое развитие'!M35="","",IF('Физическое развитие'!M35&gt;1.5,"сформирован",IF('Физическое развитие'!M35&lt;0.5,"не сформирован", "в стадии формирования")))</f>
        <v/>
      </c>
      <c r="BS35" s="82" t="str">
        <f>IF('Физическое развитие'!N35="","",IF('Физическое развитие'!N35&gt;1.5,"сформирован",IF('Физическое развитие'!N35&lt;0.5,"не сформирован", "в стадии формирования")))</f>
        <v/>
      </c>
      <c r="BT35" s="82" t="str">
        <f>IF('Физическое развитие'!O35="","",IF('Физическое развитие'!O35&gt;1.5,"сформирован",IF('Физическое развитие'!O35&lt;0.5,"не сформирован", "в стадии формирования")))</f>
        <v/>
      </c>
      <c r="BU35" s="82" t="str">
        <f>IF('Физическое развитие'!P35="","",IF('Физическое развитие'!P35&gt;1.5,"сформирован",IF('Физическое развитие'!P35&lt;0.5,"не сформирован", "в стадии формирования")))</f>
        <v/>
      </c>
      <c r="BV35" s="214" t="str">
        <f>IF('Художественно-эстетическое разв'!Y36="","",IF('Физическое развитие'!D35="","",IF('Физическое развитие'!E35="","",IF('Физическое развитие'!F35="","",IF('Физическое развитие'!H35="","",IF('Физическое развитие'!I35="","",IF('Физическое развитие'!J35="","",IF('Физическое развитие'!L35="","",IF('Физическое развитие'!M35="","",IF('Физическое развитие'!G35="","",IF('Физическое развитие'!N35="","",IF('Физическое развитие'!O35="","",IF('Физическое развитие'!P35="","",IF('Физическое развитие'!Q35="","",('Художественно-эстетическое разв'!Y36+'Физическое развитие'!D35+'Физическое развитие'!E35+'Физическое развитие'!F35+'Физическое развитие'!H35+'Физическое развитие'!I35+'Физическое развитие'!J35+'Физическое развитие'!L35+'Физическое развитие'!M35+'Физическое развитие'!G35+'Физическое развитие'!N35+'Физическое развитие'!O35+'Физическое развитие'!P35+'Физическое развитие'!Q35)/14))))))))))))))</f>
        <v/>
      </c>
      <c r="BW35" s="82" t="str">
        <f t="shared" si="4"/>
        <v/>
      </c>
      <c r="BX35" s="82"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BY35" s="82" t="str">
        <f>IF('Социально-коммуникативное разви'!N36="","",IF('Социально-коммуникативное разви'!N36&gt;1.5,"сформирован",IF('Социально-коммуникативное разви'!N36&lt;0.5,"не сформирован", "в стадии формирования")))</f>
        <v/>
      </c>
      <c r="BZ35" s="82" t="str">
        <f>IF('Социально-коммуникативное разви'!O36="","",IF('Социально-коммуникативное разви'!O36&gt;1.5,"сформирован",IF('Социально-коммуникативное разви'!O36&lt;0.5,"не сформирован", "в стадии формирования")))</f>
        <v/>
      </c>
      <c r="CA35" s="82" t="str">
        <f>IF('Социально-коммуникативное разви'!P36="","",IF('Социально-коммуникативное разви'!P36&gt;1.5,"сформирован",IF('Социально-коммуникативное разви'!P36&lt;0.5,"не сформирован", "в стадии формирования")))</f>
        <v/>
      </c>
      <c r="CB35" s="82"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CC35" s="82" t="str">
        <f>IF('Социально-коммуникативное разви'!R36="","",IF('Социально-коммуникативное разви'!R36&gt;1.5,"сформирован",IF('Социально-коммуникативное разви'!R36&lt;0.5,"не сформирован", "в стадии формирования")))</f>
        <v/>
      </c>
      <c r="CD35" s="82"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CE35" s="82"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CF35" s="82"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CG35" s="82" t="str">
        <f>IF('Социально-коммуникативное разви'!V36="","",IF('Социально-коммуникативное разви'!V36&gt;1.5,"сформирован",IF('Социально-коммуникативное разви'!V36&lt;0.5,"не сформирован", "в стадии формирования")))</f>
        <v/>
      </c>
      <c r="CH35" s="82" t="str">
        <f>IF('Социально-коммуникативное разви'!W36="","",IF('Социально-коммуникативное разви'!W36&gt;1.5,"сформирован",IF('Социально-коммуникативное разви'!W36&lt;0.5,"не сформирован", "в стадии формирования")))</f>
        <v/>
      </c>
      <c r="CI35" s="82" t="str">
        <f>IF('Социально-коммуникативное разви'!X36="","",IF('Социально-коммуникативное разви'!X36&gt;1.5,"сформирован",IF('Социально-коммуникативное разви'!X36&lt;0.5,"не сформирован", "в стадии формирования")))</f>
        <v/>
      </c>
      <c r="CJ35" s="82" t="str">
        <f>IF('Социально-коммуникативное разви'!Y36="","",IF('Социально-коммуникативное разви'!Y36&gt;1.5,"сформирован",IF('Социально-коммуникативное разви'!Y36&lt;0.5,"не сформирован", "в стадии формирования")))</f>
        <v/>
      </c>
      <c r="CK35" s="82" t="str">
        <f>IF('Социально-коммуникативное разви'!Z36="","",IF('Социально-коммуникативное разви'!Z36&gt;1.5,"сформирован",IF('Социально-коммуникативное разви'!Z36&lt;0.5,"не сформирован", "в стадии формирования")))</f>
        <v/>
      </c>
      <c r="CL35" s="82" t="str">
        <f>IF('Физическое развитие'!K35="","",IF('Физическое развитие'!K35&gt;1.5,"сформирован",IF('Физическое развитие'!K35&lt;0.5,"не сформирован", "в стадии формирования")))</f>
        <v/>
      </c>
      <c r="CM35" s="214" t="str">
        <f>IF('Социально-коммуникативное разви'!M36="","",IF('Социально-коммуникативное разви'!N36="","",IF('Социально-коммуникативное разви'!AI36="","",IF('Социально-коммуникативное разви'!AN36="","",IF('Социально-коммуникативное разви'!AO36="","",IF('Социально-коммуникативное разви'!AP36="","",IF('Социально-коммуникативное разви'!AQ36="","",IF('Социально-коммуникативное разви'!AR36="","",IF('Социально-коммуникативное разви'!AS36="","",IF('Социально-коммуникативное разви'!AT36="","",IF('Социально-коммуникативное разви'!AV36="","",IF('Социально-коммуникативное разви'!AW36="","",IF('Социально-коммуникативное разви'!AX36="","",IF('Социально-коммуникативное разви'!AY36="","",IF('Физическое развитие'!K35="","",('Социально-коммуникативное разви'!M36+'Социально-коммуникативное разви'!N36+'Социально-коммуникативное разви'!AI36+'Социально-коммуникативное разви'!AN36+'Социально-коммуникативное разви'!AO36+'Социально-коммуникативное разви'!AP36+'Социально-коммуникативное разви'!AQ36+'Социально-коммуникативное разви'!AR36+'Социально-коммуникативное разви'!AS36+'Социально-коммуникативное разви'!AT36+'Социально-коммуникативное разви'!AV36+'Социально-коммуникативное разви'!AW36+'Социально-коммуникативное разви'!AX36+'Социально-коммуникативное разви'!AY36+'Физическое развитие'!K35)/15)))))))))))))))</f>
        <v/>
      </c>
      <c r="CN35" s="82" t="str">
        <f t="shared" si="5"/>
        <v/>
      </c>
      <c r="CO35" s="82" t="str">
        <f>IF('Социально-коммуникативное разви'!D36="","",IF('Социально-коммуникативное разви'!D36&gt;1.5,"сформирован",IF('Социально-коммуникативное разви'!D36&lt;0.5,"не сформирован", "в стадии формирования")))</f>
        <v/>
      </c>
      <c r="CP35" s="82"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CQ35" s="82"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CR35" s="82"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CS35" s="82" t="str">
        <f>IF('Социально-коммуникативное разви'!R36="","",IF('Социально-коммуникативное разви'!R36&gt;1.5,"сформирован",IF('Социально-коммуникативное разви'!R36&lt;0.5,"не сформирован", "в стадии формирования")))</f>
        <v/>
      </c>
      <c r="CT35" s="82"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CU35" s="82"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CV35" s="82" t="str">
        <f>IF('Социально-коммуникативное разви'!Y36="","",IF('Социально-коммуникативное разви'!Y36&gt;1.5,"сформирован",IF('Социально-коммуникативное разви'!Y36&lt;0.5,"не сформирован", "в стадии формирования")))</f>
        <v/>
      </c>
      <c r="CW35" s="82" t="str">
        <f>IF('Социально-коммуникативное разви'!Z36="","",IF('Социально-коммуникативное разви'!Z36&gt;1.5,"сформирован",IF('Социально-коммуникативное разви'!Z36&lt;0.5,"не сформирован", "в стадии формирования")))</f>
        <v/>
      </c>
      <c r="CX35" s="82" t="str">
        <f>IF('Социально-коммуникативное разви'!AU36="","",IF('Социально-коммуникативное разви'!AU36&gt;1.5,"сформирован",IF('Социально-коммуникативное разви'!AU36&lt;0.5,"не сформирован", "в стадии формирования")))</f>
        <v/>
      </c>
      <c r="CY35" s="82" t="str">
        <f>IF('Социально-коммуникативное разви'!AZ36="","",IF('Социально-коммуникативное разви'!AZ36&gt;1.5,"сформирован",IF('Социально-коммуникативное разви'!AZ36&lt;0.5,"не сформирован", "в стадии формирования")))</f>
        <v/>
      </c>
      <c r="CZ35" s="82" t="str">
        <f>IF('Социально-коммуникативное разви'!BA36="","",IF('Социально-коммуникативное разви'!BA36&gt;1.5,"сформирован",IF('Социально-коммуникативное разви'!BA36&lt;0.5,"не сформирован", "в стадии формирования")))</f>
        <v/>
      </c>
      <c r="DA35" s="82" t="str">
        <f>IF('Социально-коммуникативное разви'!BB36="","",IF('Социально-коммуникативное разви'!BB36&gt;1.5,"сформирован",IF('Социально-коммуникативное разви'!BB36&lt;0.5,"не сформирован", "в стадии формирования")))</f>
        <v/>
      </c>
      <c r="DB35" s="82" t="str">
        <f>IF('Познавательное развитие'!G36="","",IF('Познавательное развитие'!G36&gt;1.5,"сформирован",IF('Познавательное развитие'!G36&lt;0.5,"не сформирован", "в стадии формирования")))</f>
        <v/>
      </c>
      <c r="DC35" s="82" t="str">
        <f>IF('Познавательное развитие'!H36="","",IF('Познавательное развитие'!H36&gt;1.5,"сформирован",IF('Познавательное развитие'!H36&lt;0.5,"не сформирован", "в стадии формирования")))</f>
        <v/>
      </c>
      <c r="DD35" s="82" t="str">
        <f>IF('Познавательное развитие'!T36="","",IF('Познавательное развитие'!T36&gt;1.5,"сформирован",IF('Познавательное развитие'!T36&lt;0.5,"не сформирован", "в стадии формирования")))</f>
        <v/>
      </c>
      <c r="DE35" s="82" t="str">
        <f>IF('Познавательное развитие'!U36="","",IF('Познавательное развитие'!U36&gt;1.5,"сформирован",IF('Познавательное развитие'!U36&lt;0.5,"не сформирован", "в стадии формирования")))</f>
        <v/>
      </c>
      <c r="DF35" s="82" t="str">
        <f>IF('Познавательное развитие'!W36="","",IF('Познавательное развитие'!W36&gt;1.5,"сформирован",IF('Познавательное развитие'!W36&lt;0.5,"не сформирован", "в стадии формирования")))</f>
        <v/>
      </c>
      <c r="DG35" s="82" t="str">
        <f>IF('Познавательное развитие'!X36="","",IF('Познавательное развитие'!X36&gt;1.5,"сформирован",IF('Познавательное развитие'!X36&lt;0.5,"не сформирован", "в стадии формирования")))</f>
        <v/>
      </c>
      <c r="DH35" s="82" t="str">
        <f>IF('Познавательное развитие'!AB36="","",IF('Познавательное развитие'!AB36&gt;1.5,"сформирован",IF('Познавательное развитие'!AB36&lt;0.5,"не сформирован", "в стадии формирования")))</f>
        <v/>
      </c>
      <c r="DI35" s="82" t="str">
        <f>IF('Познавательное развитие'!AC36="","",IF('Познавательное развитие'!AC36&gt;1.5,"сформирован",IF('Познавательное развитие'!AC36&lt;0.5,"не сформирован", "в стадии формирования")))</f>
        <v/>
      </c>
      <c r="DJ35" s="82" t="str">
        <f>IF('Познавательное развитие'!AD36="","",IF('Познавательное развитие'!AD36&gt;1.5,"сформирован",IF('Познавательное развитие'!AD36&lt;0.5,"не сформирован", "в стадии формирования")))</f>
        <v/>
      </c>
      <c r="DK35" s="82" t="str">
        <f>IF('Познавательное развитие'!AE36="","",IF('Познавательное развитие'!AE36&gt;1.5,"сформирован",IF('Познавательное развитие'!AE36&lt;0.5,"не сформирован", "в стадии формирования")))</f>
        <v/>
      </c>
      <c r="DL35" s="82" t="str">
        <f>IF('Познавательное развитие'!AF36="","",IF('Познавательное развитие'!AF36&gt;1.5,"сформирован",IF('Познавательное развитие'!AF36&lt;0.5,"не сформирован", "в стадии формирования")))</f>
        <v/>
      </c>
      <c r="DM35" s="82" t="str">
        <f>IF('Познавательное развитие'!AG36="","",IF('Познавательное развитие'!AG36&gt;1.5,"сформирован",IF('Познавательное развитие'!AG36&lt;0.5,"не сформирован", "в стадии формирования")))</f>
        <v/>
      </c>
      <c r="DN35" s="82" t="str">
        <f>IF('Познавательное развитие'!AI36="","",IF('Познавательное развитие'!AI36&gt;1.5,"сформирован",IF('Познавательное развитие'!AI36&lt;0.5,"не сформирован", "в стадии формирования")))</f>
        <v/>
      </c>
      <c r="DO35" s="82" t="str">
        <f>IF('Познавательное развитие'!AJ36="","",IF('Познавательное развитие'!AJ36&gt;1.5,"сформирован",IF('Познавательное развитие'!AJ36&lt;0.5,"не сформирован", "в стадии формирования")))</f>
        <v/>
      </c>
      <c r="DP35" s="82" t="str">
        <f>IF('Познавательное развитие'!AK36="","",IF('Познавательное развитие'!AK36&gt;1.5,"сформирован",IF('Познавательное развитие'!AK36&lt;0.5,"не сформирован", "в стадии формирования")))</f>
        <v/>
      </c>
      <c r="DQ35" s="82" t="str">
        <f>IF('Познавательное развитие'!AL36="","",IF('Познавательное развитие'!AL36&gt;1.5,"сформирован",IF('Познавательное развитие'!AL36&lt;0.5,"не сформирован", "в стадии формирования")))</f>
        <v/>
      </c>
      <c r="DR35" s="82" t="str">
        <f>IF('Речевое развитие'!Q35="","",IF('Речевое развитие'!Q35&gt;1.5,"сформирован",IF('Речевое развитие'!Q35&lt;0.5,"не сформирован", "в стадии формирования")))</f>
        <v/>
      </c>
      <c r="DS35" s="82" t="str">
        <f>IF('Речевое развитие'!R35="","",IF('Речевое развитие'!R35&gt;1.5,"сформирован",IF('Речевое развитие'!R35&lt;0.5,"не сформирован", "в стадии формирования")))</f>
        <v/>
      </c>
      <c r="DT35" s="82" t="str">
        <f>IF('Речевое развитие'!S35="","",IF('Речевое развитие'!S35&gt;1.5,"сформирован",IF('Речевое развитие'!S35&lt;0.5,"не сформирован", "в стадии формирования")))</f>
        <v/>
      </c>
      <c r="DU35" s="82" t="str">
        <f>IF('Речевое развитие'!T35="","",IF('Речевое развитие'!T35&gt;1.5,"сформирован",IF('Речевое развитие'!T35&lt;0.5,"не сформирован", "в стадии формирования")))</f>
        <v/>
      </c>
      <c r="DV35" s="82" t="str">
        <f>IF('Речевое развитие'!U35="","",IF('Речевое развитие'!U35&gt;1.5,"сформирован",IF('Речевое развитие'!U35&lt;0.5,"не сформирован", "в стадии формирования")))</f>
        <v/>
      </c>
      <c r="DW35" s="82" t="str">
        <f>IF('Художественно-эстетическое разв'!S36="","",IF('Художественно-эстетическое разв'!S36&gt;1.5,"сформирован",IF('Художественно-эстетическое разв'!S36&lt;0.5,"не сформирован", "в стадии формирования")))</f>
        <v/>
      </c>
      <c r="DX35" s="82" t="str">
        <f>IF('Художественно-эстетическое разв'!T36="","",IF('Художественно-эстетическое разв'!T36&gt;1.5,"сформирован",IF('Художественно-эстетическое разв'!T36&lt;0.5,"не сформирован", "в стадии формирования")))</f>
        <v/>
      </c>
      <c r="DY35" s="82" t="str">
        <f>IF('Физическое развитие'!T35="","",IF('Физическое развитие'!T35&gt;1.5,"сформирован",IF('Физическое развитие'!T35&lt;0.5,"не сформирован", "в стадии формирования")))</f>
        <v/>
      </c>
      <c r="DZ35" s="82" t="str">
        <f>IF('Физическое развитие'!U35="","",IF('Физическое развитие'!U35&gt;1.5,"сформирован",IF('Физическое развитие'!U35&lt;0.5,"не сформирован", "в стадии формирования")))</f>
        <v/>
      </c>
      <c r="EA35" s="82" t="str">
        <f>IF('Физическое развитие'!V35="","",IF('Физическое развитие'!V35&gt;1.5,"сформирован",IF('Физическое развитие'!V35&lt;0.5,"не сформирован", "в стадии формирования")))</f>
        <v/>
      </c>
      <c r="EB35" s="214" t="str">
        <f>IF('Социально-коммуникативное разви'!D36="","",IF('Социально-коммуникативное разви'!E36="","",IF('Социально-коммуникативное разви'!F36="","",IF('Социально-коммуникативное разви'!Q36="","",IF('Социально-коммуникативное разви'!R36="","",IF('Социально-коммуникативное разви'!S36="","",IF('Социально-коммуникативное разви'!T36="","",IF('Социально-коммуникативное разви'!Y36="","",IF('Социально-коммуникативное разви'!Z36="","",IF('Социально-коммуникативное разви'!AU36="","",IF('Социально-коммуникативное разви'!AZ36="","",IF('Социально-коммуникативное разви'!BA36="","",IF('Социально-коммуникативное разви'!BB36="","",IF('Познавательное развитие'!G36="","",IF('Познавательное развитие'!H36="","",IF('Познавательное развитие'!T36="","",IF('Познавательное развитие'!U36="","",IF('Познавательное развитие'!W36="","",IF('Познавательное развитие'!X36="","",IF('Познавательное развитие'!AB36="","",IF('Познавательное развитие'!AC36="","",IF('Познавательное развитие'!AD36="","",IF('Познавательное развитие'!AE36="","",IF('Познавательное развитие'!AF36="","",IF('Познавательное развитие'!AG36="","",IF('Познавательное развитие'!AI36="","",IF('Познавательное развитие'!AJ36="","",IF('Познавательное развитие'!AK36="","",IF('Познавательное развитие'!AL36="","",IF('Речевое развитие'!Q35="","",IF('Речевое развитие'!R35="","",IF('Речевое развитие'!S35="","",IF('Речевое развитие'!T35="","",IF('Речевое развитие'!U35="","",IF('Художественно-эстетическое разв'!S36="","",IF('Художественно-эстетическое разв'!T36="","",IF('Физическое развитие'!T35="","",IF('Физическое развитие'!U35="","",IF('Физическое развитие'!V35="","",('Социально-коммуникативное разви'!D36+'Социально-коммуникативное разви'!E36+'Социально-коммуникативное разви'!F36+'Социально-коммуникативное разви'!Q36+'Социально-коммуникативное разви'!R36+'Социально-коммуникативное разви'!S36+'Социально-коммуникативное разви'!T36+'Социально-коммуникативное разви'!Y36+'Социально-коммуникативное разви'!Z36+'Социально-коммуникативное разви'!AU36+'Социально-коммуникативное разви'!AZ36+'Социально-коммуникативное разви'!BA36+'Социально-коммуникативное разви'!BB36+'Познавательное развитие'!G36+'Познавательное развитие'!H36+'Познавательное развитие'!T36+'Познавательное развитие'!U36+'Познавательное развитие'!W36+'Познавательное развитие'!X36+'Познавательное развитие'!AB36+'Познавательное развитие'!AC36+'Познавательное развитие'!AD36+'Познавательное развитие'!AE36+'Познавательное развитие'!AF36+'Познавательное развитие'!AG36+'Познавательное развитие'!AI36+'Познавательное развитие'!AJ36+'Познавательное развитие'!AK36+'Познавательное развитие'!AL36+'Речевое развитие'!Q35+'Речевое развитие'!R35+'Речевое развитие'!S35+'Речевое развитие'!T35+'Речевое развитие'!U35+'Художественно-эстетическое разв'!S36+'Художественно-эстетическое разв'!T36+'Физическое развитие'!T35+'Физическое развитие'!U35+'Физическое развитие'!V35)/39)))))))))))))))))))))))))))))))))))))))</f>
        <v/>
      </c>
      <c r="EC35" s="82" t="str">
        <f t="shared" si="6"/>
        <v/>
      </c>
    </row>
    <row r="36" spans="1:133">
      <c r="A36" s="297" t="e">
        <f>список!#REF!</f>
        <v>#REF!</v>
      </c>
      <c r="B36" s="156" t="e">
        <f>IF(список!#REF!="","",список!#REF!)</f>
        <v>#REF!</v>
      </c>
      <c r="C36" s="156" t="e">
        <f>IF(список!#REF!="","",список!#REF!)</f>
        <v>#REF!</v>
      </c>
      <c r="D36" s="156" t="str">
        <f>IF('Социально-коммуникативное разви'!AA37="","",IF('Социально-коммуникативное разви'!AA37&gt;1.5,"сформирован",IF('Социально-коммуникативное разви'!AA37&lt;0.5,"не сформирован", "в стадии формирования")))</f>
        <v/>
      </c>
      <c r="E36" s="156" t="str">
        <f>IF('Социально-коммуникативное разви'!AB37="","",IF('Социально-коммуникативное разви'!AB37&gt;1.5,"сформирован",IF('Социально-коммуникативное разви'!AB37&lt;0.5,"не сформирован", "в стадии формирования")))</f>
        <v/>
      </c>
      <c r="F36" s="156" t="str">
        <f>IF('Социально-коммуникативное разви'!AC37="","",IF('Социально-коммуникативное разви'!AC37&gt;1.5,"сформирован",IF('Социально-коммуникативное разви'!AC37&lt;0.5,"не сформирован", "в стадии формирования")))</f>
        <v/>
      </c>
      <c r="G36" s="156" t="str">
        <f>IF('Социально-коммуникативное разви'!AD37="","",IF('Социально-коммуникативное разви'!AD37&gt;1.5,"сформирован",IF('Социально-коммуникативное разви'!AD37&lt;0.5,"не сформирован", "в стадии формирования")))</f>
        <v/>
      </c>
      <c r="H36" s="156" t="str">
        <f>IF('Социально-коммуникативное разви'!AE37="","",IF('Социально-коммуникативное разви'!AE37&gt;1.5,"сформирован",IF('Социально-коммуникативное разви'!AE37&lt;0.5,"не сформирован", "в стадии формирования")))</f>
        <v/>
      </c>
      <c r="I36" s="156" t="str">
        <f>IF('Социально-коммуникативное разви'!AF37="","",IF('Социально-коммуникативное разви'!AF37&gt;1.5,"сформирован",IF('Социально-коммуникативное разви'!AF37&lt;0.5,"не сформирован", "в стадии формирования")))</f>
        <v/>
      </c>
      <c r="J36" s="156" t="str">
        <f>IF('Познавательное развитие'!D37="","",IF('Познавательное развитие'!D37&gt;1.5,"сформирован",IF('Познавательное развитие'!D37&lt;0.5,"не сформирован", "в стадии формирования")))</f>
        <v/>
      </c>
      <c r="K36" s="156" t="str">
        <f>IF('Познавательное развитие'!E37="","",IF('Познавательное развитие'!E37&gt;1.5,"сформирован",IF('Познавательное развитие'!E37&lt;0.5,"не сформирован", "в стадии формирования")))</f>
        <v/>
      </c>
      <c r="L36" s="156" t="str">
        <f>IF('Познавательное развитие'!F37="","",IF('Познавательное развитие'!F37&gt;1.5,"сформирован",IF('Познавательное развитие'!F37&lt;0.5,"не сформирован", "в стадии формирования")))</f>
        <v/>
      </c>
      <c r="M36" s="156" t="str">
        <f>IF('Познавательное развитие'!G37="","",IF('Познавательное развитие'!G37&gt;1.5,"сформирован",IF('Познавательное развитие'!G37&lt;0.5,"не сформирован", "в стадии формирования")))</f>
        <v/>
      </c>
      <c r="N36" s="156" t="str">
        <f>IF('Познавательное развитие'!H37="","",IF('Познавательное развитие'!H37&gt;1.5,"сформирован",IF('Познавательное развитие'!H37&lt;0.5,"не сформирован", "в стадии формирования")))</f>
        <v/>
      </c>
      <c r="O36" s="156" t="str">
        <f>IF('Познавательное развитие'!I37="","",IF('Познавательное развитие'!I37&gt;1.5,"сформирован",IF('Познавательное развитие'!I37&lt;0.5,"не сформирован", "в стадии формирования")))</f>
        <v/>
      </c>
      <c r="P36" s="156" t="str">
        <f>IF('Познавательное развитие'!J37="","",IF('Познавательное развитие'!J37&gt;1.5,"сформирован",IF('Познавательное развитие'!J37&lt;0.5,"не сформирован", "в стадии формирования")))</f>
        <v/>
      </c>
      <c r="Q36" s="156" t="str">
        <f>IF('Познавательное развитие'!K37="","",IF('Познавательное развитие'!K37&gt;1.5,"сформирован",IF('Познавательное развитие'!K37&lt;0.5,"не сформирован", "в стадии формирования")))</f>
        <v/>
      </c>
      <c r="R36" s="82"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S36" s="82" t="str">
        <f>IF('Художественно-эстетическое разв'!E37="","",IF('Художественно-эстетическое разв'!E37&gt;1.5,"сформирован",IF('Художественно-эстетическое разв'!E37&lt;0.5,"не сформирован", "в стадии формирования")))</f>
        <v/>
      </c>
      <c r="T36" s="82" t="str">
        <f>IF('Художественно-эстетическое разв'!F37="","",IF('Художественно-эстетическое разв'!F37&gt;1.5,"сформирован",IF('Художественно-эстетическое разв'!F37&lt;0.5,"не сформирован", "в стадии формирования")))</f>
        <v/>
      </c>
      <c r="U36" s="82" t="str">
        <f>IF('Художественно-эстетическое разв'!G37="","",IF('Художественно-эстетическое разв'!G37&gt;1.5,"сформирован",IF('Художественно-эстетическое разв'!G37&lt;0.5,"не сформирован", "в стадии формирования")))</f>
        <v/>
      </c>
      <c r="V36" s="82" t="str">
        <f>IF('Художественно-эстетическое разв'!H37="","",IF('Художественно-эстетическое разв'!H37&gt;1.5,"сформирован",IF('Художественно-эстетическое разв'!H37&lt;0.5,"не сформирован", "в стадии формирования")))</f>
        <v/>
      </c>
      <c r="W36" s="82" t="str">
        <f>IF('Художественно-эстетическое разв'!I37="","",IF('Художественно-эстетическое разв'!I37&gt;1.5,"сформирован",IF('Художественно-эстетическое разв'!I37&lt;0.5,"не сформирован", "в стадии формирования")))</f>
        <v/>
      </c>
      <c r="X36" s="82" t="str">
        <f>IF('Художественно-эстетическое разв'!J37="","",IF('Художественно-эстетическое разв'!J37&gt;1.5,"сформирован",IF('Художественно-эстетическое разв'!J37&lt;0.5,"не сформирован", "в стадии формирования")))</f>
        <v/>
      </c>
      <c r="Y36" s="82" t="str">
        <f>IF('Физическое развитие'!W36="","",IF('Физическое развитие'!W36&gt;1.5,"сформирован",IF('Физическое развитие'!W36&lt;0.5,"не сформирован", "в стадии формирования")))</f>
        <v/>
      </c>
      <c r="Z36" s="214" t="str">
        <f>IF('Социально-коммуникативное разви'!AA37="","",IF('Социально-коммуникативное разви'!AF37="","",IF('Социально-коммуникативное разви'!AG37="","",IF('Социально-коммуникативное разви'!AH37="","",IF('Социально-коммуникативное разви'!AJ37="","",IF('Социально-коммуникативное разви'!AK37="","",IF('Познавательное развитие'!D37="","",IF('Познавательное развитие'!I37="","",IF('Познавательное развитие'!M37="","",IF('Познавательное развитие'!N37="","",IF('Познавательное развитие'!O37="","",IF('Познавательное развитие'!P37="","",IF('Познавательное развитие'!Q37="","",IF('Познавательное развитие'!Y37="","",IF('Художественно-эстетическое разв'!D37="","",IF('Художественно-эстетическое разв'!G37="","",IF('Художественно-эстетическое разв'!H37="","",IF('Художественно-эстетическое разв'!I37="","",IF('Физическое развитие'!W36="","",IF('Художественно-эстетическое разв'!L37="","",IF('Художественно-эстетическое разв'!M37="","",IF('Художественно-эстетическое разв'!U37="","",('Социально-коммуникативное разви'!AA37+'Социально-коммуникативное разви'!AF37+'Социально-коммуникативное разви'!AG37+'Социально-коммуникативное разви'!AH37+'Социально-коммуникативное разви'!AJ37+'Социально-коммуникативное разви'!AK37+'Познавательное развитие'!D37+'Познавательное развитие'!I37+'Познавательное развитие'!M37+'Познавательное развитие'!N37+'Познавательное развитие'!O37+'Познавательное развитие'!P37+'Познавательное развитие'!Q37+'Познавательное развитие'!Y37+'Художественно-эстетическое разв'!D37+'Художественно-эстетическое разв'!G37+'Художественно-эстетическое разв'!H37+'Художественно-эстетическое разв'!I37+'Художественно-эстетическое разв'!L37+'Художественно-эстетическое разв'!M37+'Художественно-эстетическое разв'!U37+'Физическое развитие'!W36)/22))))))))))))))))))))))</f>
        <v/>
      </c>
      <c r="AA36" s="82" t="str">
        <f t="shared" si="0"/>
        <v/>
      </c>
      <c r="AB36" s="82"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AC36" s="82"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AD36" s="82"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AE36" s="82"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AF36" s="82"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AG36" s="82"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AH36" s="82"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AI36" s="82" t="str">
        <f>IF('Познавательное развитие'!V37="","",IF('Познавательное развитие'!V37&gt;1.5,"сформирован",IF('Познавательное развитие'!V37&lt;0.5,"не сформирован", "в стадии формирования")))</f>
        <v/>
      </c>
      <c r="AJ36" s="82" t="str">
        <f>IF('Художественно-эстетическое разв'!Z37="","",IF('Художественно-эстетическое разв'!Z37&gt;1.5,"сформирован",IF('Художественно-эстетическое разв'!Z37&lt;0.5,"не сформирован", "в стадии формирования")))</f>
        <v/>
      </c>
      <c r="AK36" s="82" t="str">
        <f>IF('Художественно-эстетическое разв'!AA37="","",IF('Художественно-эстетическое разв'!AA37&gt;1.5,"сформирован",IF('Художественно-эстетическое разв'!AA37&lt;0.5,"не сформирован", "в стадии формирования")))</f>
        <v/>
      </c>
      <c r="AL36" s="214" t="str">
        <f>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разви'!X37="","",IF('Познавательное развитие'!V37="","",IF('Художественно-эстетическое разв'!Z37="","",IF('Художественно-эстетическое разв'!AE37="","",('Социально-коммуникативное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разви'!X37+'Познавательное развитие'!V37+'Художественно-эстетическое разв'!Z37+'Художественно-эстетическое разв'!AE37)/10))))))))))</f>
        <v/>
      </c>
      <c r="AM36" s="82" t="str">
        <f t="shared" si="1"/>
        <v/>
      </c>
      <c r="AN36" s="82"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AO36" s="82" t="str">
        <f>IF('Социально-коммуникативное разви'!V37="","",IF('Социально-коммуникативное разви'!V37&gt;1.5,"сформирован",IF('Социально-коммуникативное разви'!V37&lt;0.5,"не сформирован", "в стадии формирования")))</f>
        <v/>
      </c>
      <c r="AP36" s="82" t="str">
        <f>IF('Социально-коммуникативное разви'!W37="","",IF('Социально-коммуникативное разви'!W37&gt;1.5,"сформирован",IF('Социально-коммуникативное разви'!W37&lt;0.5,"не сформирован", "в стадии формирования")))</f>
        <v/>
      </c>
      <c r="AQ36" s="82" t="str">
        <f>IF('Художественно-эстетическое разв'!Y37="","",IF('Художественно-эстетическое разв'!Y37&gt;1.5,"сформирован",IF('Художественно-эстетическое разв'!Y37&lt;0.5,"не сформирован", "в стадии формирования")))</f>
        <v/>
      </c>
      <c r="AR36" s="82" t="str">
        <f>IF('Художественно-эстетическое разв'!Z37="","",IF('Художественно-эстетическое разв'!Z37&gt;1.5,"сформирован",IF('Художественно-эстетическое разв'!Z37&lt;0.5,"не сформирован", "в стадии формирования")))</f>
        <v/>
      </c>
      <c r="AS36" s="214" t="str">
        <f>IF('Социально-коммуникативное разви'!U37="","",IF('Социально-коммуникативное разви'!V37="","",IF('Социально-коммуникативное разви'!W37="","",IF('Художественно-эстетическое разв'!AC37="","",IF('Художественно-эстетическое разв'!AD37="","",('Социально-коммуникативное разви'!U37+'Социально-коммуникативное разви'!V37+'Социально-коммуникативное разви'!W37+'Художественно-эстетическое разв'!AC37+'Художественно-эстетическое разв'!AD37)/5)))))</f>
        <v/>
      </c>
      <c r="AT36" s="82" t="str">
        <f t="shared" si="2"/>
        <v/>
      </c>
      <c r="AU36" s="82" t="str">
        <f>IF('Речевое развитие'!D36="","",IF('Речевое развитие'!D36&gt;1.5,"сформирован",IF('Речевое развитие'!D36&lt;0.5,"не сформирован", "в стадии формирования")))</f>
        <v/>
      </c>
      <c r="AV36" s="82" t="str">
        <f>IF('Речевое развитие'!E36="","",IF('Речевое развитие'!E36&gt;1.5,"сформирован",IF('Речевое развитие'!E36&lt;0.5,"не сформирован", "в стадии формирования")))</f>
        <v/>
      </c>
      <c r="AW36" s="82" t="str">
        <f>IF('Речевое развитие'!F36="","",IF('Речевое развитие'!F36&gt;1.5,"сформирован",IF('Речевое развитие'!F36&lt;0.5,"не сформирован", "в стадии формирования")))</f>
        <v/>
      </c>
      <c r="AX36" s="82" t="str">
        <f>IF('Речевое развитие'!G36="","",IF('Речевое развитие'!G36&gt;1.5,"сформирован",IF('Речевое развитие'!G36&lt;0.5,"не сформирован", "в стадии формирования")))</f>
        <v/>
      </c>
      <c r="AY36" s="82" t="str">
        <f>IF('Речевое развитие'!H36="","",IF('Речевое развитие'!H36&gt;1.5,"сформирован",IF('Речевое развитие'!H36&lt;0.5,"не сформирован", "в стадии формирования")))</f>
        <v/>
      </c>
      <c r="AZ36" s="82" t="str">
        <f>IF('Речевое развитие'!I36="","",IF('Речевое развитие'!I36&gt;1.5,"сформирован",IF('Речевое развитие'!I36&lt;0.5,"не сформирован", "в стадии формирования")))</f>
        <v/>
      </c>
      <c r="BA36" s="82" t="str">
        <f>IF('Речевое развитие'!J36="","",IF('Речевое развитие'!J36&gt;1.5,"сформирован",IF('Речевое развитие'!J36&lt;0.5,"не сформирован", "в стадии формирования")))</f>
        <v/>
      </c>
      <c r="BB36" s="82" t="str">
        <f>IF('Речевое развитие'!K36="","",IF('Речевое развитие'!K36&gt;1.5,"сформирован",IF('Речевое развитие'!K36&lt;0.5,"не сформирован", "в стадии формирования")))</f>
        <v/>
      </c>
      <c r="BC36" s="82" t="str">
        <f>IF('Речевое развитие'!L36="","",IF('Речевое развитие'!L36&gt;1.5,"сформирован",IF('Речевое развитие'!L36&lt;0.5,"не сформирован", "в стадии формирования")))</f>
        <v/>
      </c>
      <c r="BD36" s="82" t="str">
        <f>IF('Речевое развитие'!M36="","",IF('Речевое развитие'!M36&gt;1.5,"сформирован",IF('Речевое развитие'!M36&lt;0.5,"не сформирован", "в стадии формирования")))</f>
        <v/>
      </c>
      <c r="BE36" s="82" t="str">
        <f>IF('Речевое развитие'!N36="","",IF('Речевое развитие'!N36&gt;1.5,"сформирован",IF('Речевое развитие'!N36&lt;0.5,"не сформирован", "в стадии формирования")))</f>
        <v/>
      </c>
      <c r="BF36" s="214" t="str">
        <f>IF('Речевое развитие'!D36="","",IF('Речевое развитие'!E36="","",IF('Речевое развитие'!F36="","",IF('Речевое развитие'!G36="","",IF('Речевое развитие'!H36="","",IF('Речевое развитие'!I36="","",IF('Речевое развитие'!J36="","",IF('Речевое развитие'!K36="","",IF('Речевое развитие'!L36="","",IF('Речевое развитие'!M36="","",IF('Речевое развитие'!N36="","",('Речевое развитие'!D36+'Речевое развитие'!E36+'Речевое развитие'!F36+'Речевое развитие'!G36+'Речевое развитие'!H36+'Речевое развитие'!I36+'Речевое развитие'!J36+'Речевое развитие'!K36+'Речевое развитие'!L36+'Речевое развитие'!M36+'Речевое развитие'!N36)/11)))))))))))</f>
        <v/>
      </c>
      <c r="BG36" s="82" t="str">
        <f t="shared" si="3"/>
        <v/>
      </c>
      <c r="BH36" s="82" t="str">
        <f>IF('Художественно-эстетическое разв'!Y37="","",IF('Художественно-эстетическое разв'!Y37&gt;1.5,"сформирован",IF('Художественно-эстетическое разв'!Y37&lt;0.5,"не сформирован", "в стадии формирования")))</f>
        <v/>
      </c>
      <c r="BI36" s="82" t="str">
        <f>IF('Физическое развитие'!D36="","",IF('Физическое развитие'!D36&gt;1.5,"сформирован",IF('Физическое развитие'!D36&lt;0.5,"не сформирован", "в стадии формирования")))</f>
        <v/>
      </c>
      <c r="BJ36" s="82" t="str">
        <f>IF('Физическое развитие'!E36="","",IF('Физическое развитие'!E36&gt;1.5,"сформирован",IF('Физическое развитие'!E36&lt;0.5,"не сформирован", "в стадии формирования")))</f>
        <v/>
      </c>
      <c r="BK36" s="82" t="str">
        <f>IF('Физическое развитие'!F36="","",IF('Физическое развитие'!F36&gt;1.5,"сформирован",IF('Физическое развитие'!F36&lt;0.5,"не сформирован", "в стадии формирования")))</f>
        <v/>
      </c>
      <c r="BL36" s="82" t="str">
        <f>IF('Физическое развитие'!G36="","",IF('Физическое развитие'!G36&gt;1.5,"сформирован",IF('Физическое развитие'!G36&lt;0.5,"не сформирован", "в стадии формирования")))</f>
        <v/>
      </c>
      <c r="BM36" s="82" t="str">
        <f>IF('Физическое развитие'!H36="","",IF('Физическое развитие'!H36&gt;1.5,"сформирован",IF('Физическое развитие'!H36&lt;0.5,"не сформирован", "в стадии формирования")))</f>
        <v/>
      </c>
      <c r="BN36" s="82" t="str">
        <f>IF('Физическое развитие'!I36="","",IF('Физическое развитие'!I36&gt;1.5,"сформирован",IF('Физическое развитие'!I36&lt;0.5,"не сформирован", "в стадии формирования")))</f>
        <v/>
      </c>
      <c r="BO36" s="82" t="str">
        <f>IF('Физическое развитие'!J36="","",IF('Физическое развитие'!J36&gt;1.5,"сформирован",IF('Физическое развитие'!J36&lt;0.5,"не сформирован", "в стадии формирования")))</f>
        <v/>
      </c>
      <c r="BP36" s="82" t="str">
        <f>IF('Физическое развитие'!K36="","",IF('Физическое развитие'!K36&gt;1.5,"сформирован",IF('Физическое развитие'!K36&lt;0.5,"не сформирован", "в стадии формирования")))</f>
        <v/>
      </c>
      <c r="BQ36" s="82" t="str">
        <f>IF('Физическое развитие'!L36="","",IF('Физическое развитие'!L36&gt;1.5,"сформирован",IF('Физическое развитие'!L36&lt;0.5,"не сформирован", "в стадии формирования")))</f>
        <v/>
      </c>
      <c r="BR36" s="82" t="str">
        <f>IF('Физическое развитие'!M36="","",IF('Физическое развитие'!M36&gt;1.5,"сформирован",IF('Физическое развитие'!M36&lt;0.5,"не сформирован", "в стадии формирования")))</f>
        <v/>
      </c>
      <c r="BS36" s="82" t="str">
        <f>IF('Физическое развитие'!N36="","",IF('Физическое развитие'!N36&gt;1.5,"сформирован",IF('Физическое развитие'!N36&lt;0.5,"не сформирован", "в стадии формирования")))</f>
        <v/>
      </c>
      <c r="BT36" s="82" t="str">
        <f>IF('Физическое развитие'!O36="","",IF('Физическое развитие'!O36&gt;1.5,"сформирован",IF('Физическое развитие'!O36&lt;0.5,"не сформирован", "в стадии формирования")))</f>
        <v/>
      </c>
      <c r="BU36" s="82" t="str">
        <f>IF('Физическое развитие'!P36="","",IF('Физическое развитие'!P36&gt;1.5,"сформирован",IF('Физическое развитие'!P36&lt;0.5,"не сформирован", "в стадии формирования")))</f>
        <v/>
      </c>
      <c r="BV36" s="214" t="str">
        <f>IF('Художественно-эстетическое разв'!Y37="","",IF('Физическое развитие'!D36="","",IF('Физическое развитие'!E36="","",IF('Физическое развитие'!F36="","",IF('Физическое развитие'!H36="","",IF('Физическое развитие'!I36="","",IF('Физическое развитие'!J36="","",IF('Физическое развитие'!L36="","",IF('Физическое развитие'!M36="","",IF('Физическое развитие'!G36="","",IF('Физическое развитие'!N36="","",IF('Физическое развитие'!O36="","",IF('Физическое развитие'!P36="","",IF('Физическое развитие'!Q36="","",('Художественно-эстетическое разв'!Y37+'Физическое развитие'!D36+'Физическое развитие'!E36+'Физическое развитие'!F36+'Физическое развитие'!H36+'Физическое развитие'!I36+'Физическое развитие'!J36+'Физическое развитие'!L36+'Физическое развитие'!M36+'Физическое развитие'!G36+'Физическое развитие'!N36+'Физическое развитие'!O36+'Физическое развитие'!P36+'Физическое развитие'!Q36)/14))))))))))))))</f>
        <v/>
      </c>
      <c r="BW36" s="82" t="str">
        <f t="shared" si="4"/>
        <v/>
      </c>
      <c r="BX36" s="82"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BY36" s="82" t="str">
        <f>IF('Социально-коммуникативное разви'!N37="","",IF('Социально-коммуникативное разви'!N37&gt;1.5,"сформирован",IF('Социально-коммуникативное разви'!N37&lt;0.5,"не сформирован", "в стадии формирования")))</f>
        <v/>
      </c>
      <c r="BZ36" s="82" t="str">
        <f>IF('Социально-коммуникативное разви'!O37="","",IF('Социально-коммуникативное разви'!O37&gt;1.5,"сформирован",IF('Социально-коммуникативное разви'!O37&lt;0.5,"не сформирован", "в стадии формирования")))</f>
        <v/>
      </c>
      <c r="CA36" s="82" t="str">
        <f>IF('Социально-коммуникативное разви'!P37="","",IF('Социально-коммуникативное разви'!P37&gt;1.5,"сформирован",IF('Социально-коммуникативное разви'!P37&lt;0.5,"не сформирован", "в стадии формирования")))</f>
        <v/>
      </c>
      <c r="CB36" s="82"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CC36" s="82" t="str">
        <f>IF('Социально-коммуникативное разви'!R37="","",IF('Социально-коммуникативное разви'!R37&gt;1.5,"сформирован",IF('Социально-коммуникативное разви'!R37&lt;0.5,"не сформирован", "в стадии формирования")))</f>
        <v/>
      </c>
      <c r="CD36" s="82"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CE36" s="82"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CF36" s="82"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CG36" s="82" t="str">
        <f>IF('Социально-коммуникативное разви'!V37="","",IF('Социально-коммуникативное разви'!V37&gt;1.5,"сформирован",IF('Социально-коммуникативное разви'!V37&lt;0.5,"не сформирован", "в стадии формирования")))</f>
        <v/>
      </c>
      <c r="CH36" s="82" t="str">
        <f>IF('Социально-коммуникативное разви'!W37="","",IF('Социально-коммуникативное разви'!W37&gt;1.5,"сформирован",IF('Социально-коммуникативное разви'!W37&lt;0.5,"не сформирован", "в стадии формирования")))</f>
        <v/>
      </c>
      <c r="CI36" s="82" t="str">
        <f>IF('Социально-коммуникативное разви'!X37="","",IF('Социально-коммуникативное разви'!X37&gt;1.5,"сформирован",IF('Социально-коммуникативное разви'!X37&lt;0.5,"не сформирован", "в стадии формирования")))</f>
        <v/>
      </c>
      <c r="CJ36" s="82" t="str">
        <f>IF('Социально-коммуникативное разви'!Y37="","",IF('Социально-коммуникативное разви'!Y37&gt;1.5,"сформирован",IF('Социально-коммуникативное разви'!Y37&lt;0.5,"не сформирован", "в стадии формирования")))</f>
        <v/>
      </c>
      <c r="CK36" s="82" t="str">
        <f>IF('Социально-коммуникативное разви'!Z37="","",IF('Социально-коммуникативное разви'!Z37&gt;1.5,"сформирован",IF('Социально-коммуникативное разви'!Z37&lt;0.5,"не сформирован", "в стадии формирования")))</f>
        <v/>
      </c>
      <c r="CL36" s="82" t="str">
        <f>IF('Физическое развитие'!K36="","",IF('Физическое развитие'!K36&gt;1.5,"сформирован",IF('Физическое развитие'!K36&lt;0.5,"не сформирован", "в стадии формирования")))</f>
        <v/>
      </c>
      <c r="CM36" s="214" t="str">
        <f>IF('Социально-коммуникативное разви'!M37="","",IF('Социально-коммуникативное разви'!N37="","",IF('Социально-коммуникативное разви'!AI37="","",IF('Социально-коммуникативное разви'!AN37="","",IF('Социально-коммуникативное разви'!AO37="","",IF('Социально-коммуникативное разви'!AP37="","",IF('Социально-коммуникативное разви'!AQ37="","",IF('Социально-коммуникативное разви'!AR37="","",IF('Социально-коммуникативное разви'!AS37="","",IF('Социально-коммуникативное разви'!AT37="","",IF('Социально-коммуникативное разви'!AV37="","",IF('Социально-коммуникативное разви'!AW37="","",IF('Социально-коммуникативное разви'!AX37="","",IF('Социально-коммуникативное разви'!AY37="","",IF('Физическое развитие'!K36="","",('Социально-коммуникативное разви'!M37+'Социально-коммуникативное разви'!N37+'Социально-коммуникативное разви'!AI37+'Социально-коммуникативное разви'!AN37+'Социально-коммуникативное разви'!AO37+'Социально-коммуникативное разви'!AP37+'Социально-коммуникативное разви'!AQ37+'Социально-коммуникативное разви'!AR37+'Социально-коммуникативное разви'!AS37+'Социально-коммуникативное разви'!AT37+'Социально-коммуникативное разви'!AV37+'Социально-коммуникативное разви'!AW37+'Социально-коммуникативное разви'!AX37+'Социально-коммуникативное разви'!AY37+'Физическое развитие'!K36)/15)))))))))))))))</f>
        <v/>
      </c>
      <c r="CN36" s="82" t="str">
        <f t="shared" si="5"/>
        <v/>
      </c>
      <c r="CO36" s="82" t="str">
        <f>IF('Социально-коммуникативное разви'!D37="","",IF('Социально-коммуникативное разви'!D37&gt;1.5,"сформирован",IF('Социально-коммуникативное разви'!D37&lt;0.5,"не сформирован", "в стадии формирования")))</f>
        <v/>
      </c>
      <c r="CP36" s="82"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CQ36" s="82"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CR36" s="82"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CS36" s="82" t="str">
        <f>IF('Социально-коммуникативное разви'!R37="","",IF('Социально-коммуникативное разви'!R37&gt;1.5,"сформирован",IF('Социально-коммуникативное разви'!R37&lt;0.5,"не сформирован", "в стадии формирования")))</f>
        <v/>
      </c>
      <c r="CT36" s="82"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CU36" s="82"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CV36" s="82" t="str">
        <f>IF('Социально-коммуникативное разви'!Y37="","",IF('Социально-коммуникативное разви'!Y37&gt;1.5,"сформирован",IF('Социально-коммуникативное разви'!Y37&lt;0.5,"не сформирован", "в стадии формирования")))</f>
        <v/>
      </c>
      <c r="CW36" s="82" t="str">
        <f>IF('Социально-коммуникативное разви'!Z37="","",IF('Социально-коммуникативное разви'!Z37&gt;1.5,"сформирован",IF('Социально-коммуникативное разви'!Z37&lt;0.5,"не сформирован", "в стадии формирования")))</f>
        <v/>
      </c>
      <c r="CX36" s="82" t="str">
        <f>IF('Социально-коммуникативное разви'!AU37="","",IF('Социально-коммуникативное разви'!AU37&gt;1.5,"сформирован",IF('Социально-коммуникативное разви'!AU37&lt;0.5,"не сформирован", "в стадии формирования")))</f>
        <v/>
      </c>
      <c r="CY36" s="82" t="str">
        <f>IF('Социально-коммуникативное разви'!AZ37="","",IF('Социально-коммуникативное разви'!AZ37&gt;1.5,"сформирован",IF('Социально-коммуникативное разви'!AZ37&lt;0.5,"не сформирован", "в стадии формирования")))</f>
        <v/>
      </c>
      <c r="CZ36" s="82" t="str">
        <f>IF('Социально-коммуникативное разви'!BA37="","",IF('Социально-коммуникативное разви'!BA37&gt;1.5,"сформирован",IF('Социально-коммуникативное разви'!BA37&lt;0.5,"не сформирован", "в стадии формирования")))</f>
        <v/>
      </c>
      <c r="DA36" s="82" t="str">
        <f>IF('Социально-коммуникативное разви'!BB37="","",IF('Социально-коммуникативное разви'!BB37&gt;1.5,"сформирован",IF('Социально-коммуникативное разви'!BB37&lt;0.5,"не сформирован", "в стадии формирования")))</f>
        <v/>
      </c>
      <c r="DB36" s="82" t="str">
        <f>IF('Познавательное развитие'!G37="","",IF('Познавательное развитие'!G37&gt;1.5,"сформирован",IF('Познавательное развитие'!G37&lt;0.5,"не сформирован", "в стадии формирования")))</f>
        <v/>
      </c>
      <c r="DC36" s="82" t="str">
        <f>IF('Познавательное развитие'!H37="","",IF('Познавательное развитие'!H37&gt;1.5,"сформирован",IF('Познавательное развитие'!H37&lt;0.5,"не сформирован", "в стадии формирования")))</f>
        <v/>
      </c>
      <c r="DD36" s="82" t="str">
        <f>IF('Познавательное развитие'!T37="","",IF('Познавательное развитие'!T37&gt;1.5,"сформирован",IF('Познавательное развитие'!T37&lt;0.5,"не сформирован", "в стадии формирования")))</f>
        <v/>
      </c>
      <c r="DE36" s="82" t="str">
        <f>IF('Познавательное развитие'!U37="","",IF('Познавательное развитие'!U37&gt;1.5,"сформирован",IF('Познавательное развитие'!U37&lt;0.5,"не сформирован", "в стадии формирования")))</f>
        <v/>
      </c>
      <c r="DF36" s="82" t="str">
        <f>IF('Познавательное развитие'!W37="","",IF('Познавательное развитие'!W37&gt;1.5,"сформирован",IF('Познавательное развитие'!W37&lt;0.5,"не сформирован", "в стадии формирования")))</f>
        <v/>
      </c>
      <c r="DG36" s="82" t="str">
        <f>IF('Познавательное развитие'!X37="","",IF('Познавательное развитие'!X37&gt;1.5,"сформирован",IF('Познавательное развитие'!X37&lt;0.5,"не сформирован", "в стадии формирования")))</f>
        <v/>
      </c>
      <c r="DH36" s="82" t="str">
        <f>IF('Познавательное развитие'!AB37="","",IF('Познавательное развитие'!AB37&gt;1.5,"сформирован",IF('Познавательное развитие'!AB37&lt;0.5,"не сформирован", "в стадии формирования")))</f>
        <v/>
      </c>
      <c r="DI36" s="82" t="str">
        <f>IF('Познавательное развитие'!AC37="","",IF('Познавательное развитие'!AC37&gt;1.5,"сформирован",IF('Познавательное развитие'!AC37&lt;0.5,"не сформирован", "в стадии формирования")))</f>
        <v/>
      </c>
      <c r="DJ36" s="82" t="str">
        <f>IF('Познавательное развитие'!AD37="","",IF('Познавательное развитие'!AD37&gt;1.5,"сформирован",IF('Познавательное развитие'!AD37&lt;0.5,"не сформирован", "в стадии формирования")))</f>
        <v/>
      </c>
      <c r="DK36" s="82" t="str">
        <f>IF('Познавательное развитие'!AE37="","",IF('Познавательное развитие'!AE37&gt;1.5,"сформирован",IF('Познавательное развитие'!AE37&lt;0.5,"не сформирован", "в стадии формирования")))</f>
        <v/>
      </c>
      <c r="DL36" s="82" t="str">
        <f>IF('Познавательное развитие'!AF37="","",IF('Познавательное развитие'!AF37&gt;1.5,"сформирован",IF('Познавательное развитие'!AF37&lt;0.5,"не сформирован", "в стадии формирования")))</f>
        <v/>
      </c>
      <c r="DM36" s="82" t="str">
        <f>IF('Познавательное развитие'!AG37="","",IF('Познавательное развитие'!AG37&gt;1.5,"сформирован",IF('Познавательное развитие'!AG37&lt;0.5,"не сформирован", "в стадии формирования")))</f>
        <v/>
      </c>
      <c r="DN36" s="82" t="str">
        <f>IF('Познавательное развитие'!AI37="","",IF('Познавательное развитие'!AI37&gt;1.5,"сформирован",IF('Познавательное развитие'!AI37&lt;0.5,"не сформирован", "в стадии формирования")))</f>
        <v/>
      </c>
      <c r="DO36" s="82" t="str">
        <f>IF('Познавательное развитие'!AJ37="","",IF('Познавательное развитие'!AJ37&gt;1.5,"сформирован",IF('Познавательное развитие'!AJ37&lt;0.5,"не сформирован", "в стадии формирования")))</f>
        <v/>
      </c>
      <c r="DP36" s="82" t="str">
        <f>IF('Познавательное развитие'!AK37="","",IF('Познавательное развитие'!AK37&gt;1.5,"сформирован",IF('Познавательное развитие'!AK37&lt;0.5,"не сформирован", "в стадии формирования")))</f>
        <v/>
      </c>
      <c r="DQ36" s="82" t="str">
        <f>IF('Познавательное развитие'!AL37="","",IF('Познавательное развитие'!AL37&gt;1.5,"сформирован",IF('Познавательное развитие'!AL37&lt;0.5,"не сформирован", "в стадии формирования")))</f>
        <v/>
      </c>
      <c r="DR36" s="82" t="str">
        <f>IF('Речевое развитие'!Q36="","",IF('Речевое развитие'!Q36&gt;1.5,"сформирован",IF('Речевое развитие'!Q36&lt;0.5,"не сформирован", "в стадии формирования")))</f>
        <v/>
      </c>
      <c r="DS36" s="82" t="str">
        <f>IF('Речевое развитие'!R36="","",IF('Речевое развитие'!R36&gt;1.5,"сформирован",IF('Речевое развитие'!R36&lt;0.5,"не сформирован", "в стадии формирования")))</f>
        <v/>
      </c>
      <c r="DT36" s="82" t="str">
        <f>IF('Речевое развитие'!S36="","",IF('Речевое развитие'!S36&gt;1.5,"сформирован",IF('Речевое развитие'!S36&lt;0.5,"не сформирован", "в стадии формирования")))</f>
        <v/>
      </c>
      <c r="DU36" s="82" t="str">
        <f>IF('Речевое развитие'!T36="","",IF('Речевое развитие'!T36&gt;1.5,"сформирован",IF('Речевое развитие'!T36&lt;0.5,"не сформирован", "в стадии формирования")))</f>
        <v/>
      </c>
      <c r="DV36" s="82" t="str">
        <f>IF('Речевое развитие'!U36="","",IF('Речевое развитие'!U36&gt;1.5,"сформирован",IF('Речевое развитие'!U36&lt;0.5,"не сформирован", "в стадии формирования")))</f>
        <v/>
      </c>
      <c r="DW36" s="82" t="str">
        <f>IF('Художественно-эстетическое разв'!S37="","",IF('Художественно-эстетическое разв'!S37&gt;1.5,"сформирован",IF('Художественно-эстетическое разв'!S37&lt;0.5,"не сформирован", "в стадии формирования")))</f>
        <v/>
      </c>
      <c r="DX36" s="82" t="str">
        <f>IF('Художественно-эстетическое разв'!T37="","",IF('Художественно-эстетическое разв'!T37&gt;1.5,"сформирован",IF('Художественно-эстетическое разв'!T37&lt;0.5,"не сформирован", "в стадии формирования")))</f>
        <v/>
      </c>
      <c r="DY36" s="82" t="str">
        <f>IF('Физическое развитие'!T36="","",IF('Физическое развитие'!T36&gt;1.5,"сформирован",IF('Физическое развитие'!T36&lt;0.5,"не сформирован", "в стадии формирования")))</f>
        <v/>
      </c>
      <c r="DZ36" s="82" t="str">
        <f>IF('Физическое развитие'!U36="","",IF('Физическое развитие'!U36&gt;1.5,"сформирован",IF('Физическое развитие'!U36&lt;0.5,"не сформирован", "в стадии формирования")))</f>
        <v/>
      </c>
      <c r="EA36" s="82" t="str">
        <f>IF('Физическое развитие'!V36="","",IF('Физическое развитие'!V36&gt;1.5,"сформирован",IF('Физическое развитие'!V36&lt;0.5,"не сформирован", "в стадии формирования")))</f>
        <v/>
      </c>
      <c r="EB36" s="214" t="str">
        <f>IF('Социально-коммуникативное разви'!D37="","",IF('Социально-коммуникативное разви'!E37="","",IF('Социально-коммуникативное разви'!F37="","",IF('Социально-коммуникативное разви'!Q37="","",IF('Социально-коммуникативное разви'!R37="","",IF('Социально-коммуникативное разви'!S37="","",IF('Социально-коммуникативное разви'!T37="","",IF('Социально-коммуникативное разви'!Y37="","",IF('Социально-коммуникативное разви'!Z37="","",IF('Социально-коммуникативное разви'!AU37="","",IF('Социально-коммуникативное разви'!AZ37="","",IF('Социально-коммуникативное разви'!BA37="","",IF('Социально-коммуникативное разви'!BB37="","",IF('Познавательное развитие'!G37="","",IF('Познавательное развитие'!H37="","",IF('Познавательное развитие'!T37="","",IF('Познавательное развитие'!U37="","",IF('Познавательное развитие'!W37="","",IF('Познавательное развитие'!X37="","",IF('Познавательное развитие'!AB37="","",IF('Познавательное развитие'!AC37="","",IF('Познавательное развитие'!AD37="","",IF('Познавательное развитие'!AE37="","",IF('Познавательное развитие'!AF37="","",IF('Познавательное развитие'!AG37="","",IF('Познавательное развитие'!AI37="","",IF('Познавательное развитие'!AJ37="","",IF('Познавательное развитие'!AK37="","",IF('Познавательное развитие'!AL37="","",IF('Речевое развитие'!Q36="","",IF('Речевое развитие'!R36="","",IF('Речевое развитие'!S36="","",IF('Речевое развитие'!T36="","",IF('Речевое развитие'!U36="","",IF('Художественно-эстетическое разв'!S37="","",IF('Художественно-эстетическое разв'!T37="","",IF('Физическое развитие'!T36="","",IF('Физическое развитие'!U36="","",IF('Физическое развитие'!V36="","",('Социально-коммуникативное разви'!D37+'Социально-коммуникативное разви'!E37+'Социально-коммуникативное разви'!F37+'Социально-коммуникативное разви'!Q37+'Социально-коммуникативное разви'!R37+'Социально-коммуникативное разви'!S37+'Социально-коммуникативное разви'!T37+'Социально-коммуникативное разви'!Y37+'Социально-коммуникативное разви'!Z37+'Социально-коммуникативное разви'!AU37+'Социально-коммуникативное разви'!AZ37+'Социально-коммуникативное разви'!BA37+'Социально-коммуникативное разви'!BB37+'Познавательное развитие'!G37+'Познавательное развитие'!H37+'Познавательное развитие'!T37+'Познавательное развитие'!U37+'Познавательное развитие'!W37+'Познавательное развитие'!X37+'Познавательное развитие'!AB37+'Познавательное развитие'!AC37+'Познавательное развитие'!AD37+'Познавательное развитие'!AE37+'Познавательное развитие'!AF37+'Познавательное развитие'!AG37+'Познавательное развитие'!AI37+'Познавательное развитие'!AJ37+'Познавательное развитие'!AK37+'Познавательное развитие'!AL37+'Речевое развитие'!Q36+'Речевое развитие'!R36+'Речевое развитие'!S36+'Речевое развитие'!T36+'Речевое развитие'!U36+'Художественно-эстетическое разв'!S37+'Художественно-эстетическое разв'!T37+'Физическое развитие'!T36+'Физическое развитие'!U36+'Физическое развитие'!V36)/39)))))))))))))))))))))))))))))))))))))))</f>
        <v/>
      </c>
      <c r="EC36" s="82" t="str">
        <f t="shared" si="6"/>
        <v/>
      </c>
    </row>
    <row r="37" spans="1:133">
      <c r="A37" s="82" t="e">
        <f>список!#REF!</f>
        <v>#REF!</v>
      </c>
      <c r="B37" s="82" t="e">
        <f>IF(список!#REF!="","",список!#REF!)</f>
        <v>#REF!</v>
      </c>
      <c r="C37" s="82" t="e">
        <f>IF(список!#REF!="","",список!#REF!)</f>
        <v>#REF!</v>
      </c>
      <c r="D37" s="82" t="str">
        <f>IF('Социально-коммуникативное разви'!AA38="","",IF('Социально-коммуникативное разви'!AA38&gt;1.5,"сформирован",IF('Социально-коммуникативное разви'!AA38&lt;0.5,"не сформирован", "в стадии формирования")))</f>
        <v/>
      </c>
      <c r="E37" s="82" t="str">
        <f>IF('Социально-коммуникативное разви'!AB38="","",IF('Социально-коммуникативное разви'!AB38&gt;1.5,"сформирован",IF('Социально-коммуникативное разви'!AB38&lt;0.5,"не сформирован", "в стадии формирования")))</f>
        <v/>
      </c>
      <c r="F37" s="82" t="str">
        <f>IF('Социально-коммуникативное разви'!AC38="","",IF('Социально-коммуникативное разви'!AC38&gt;1.5,"сформирован",IF('Социально-коммуникативное разви'!AC38&lt;0.5,"не сформирован", "в стадии формирования")))</f>
        <v/>
      </c>
      <c r="G37" s="82" t="str">
        <f>IF('Социально-коммуникативное разви'!AD38="","",IF('Социально-коммуникативное разви'!AD38&gt;1.5,"сформирован",IF('Социально-коммуникативное разви'!AD38&lt;0.5,"не сформирован", "в стадии формирования")))</f>
        <v/>
      </c>
      <c r="H37" s="82" t="str">
        <f>IF('Социально-коммуникативное разви'!AE38="","",IF('Социально-коммуникативное разви'!AE38&gt;1.5,"сформирован",IF('Социально-коммуникативное разви'!AE38&lt;0.5,"не сформирован", "в стадии формирования")))</f>
        <v/>
      </c>
      <c r="I37" s="82" t="str">
        <f>IF('Социально-коммуникативное разви'!AF38="","",IF('Социально-коммуникативное разви'!AF38&gt;1.5,"сформирован",IF('Социально-коммуникативное разви'!AF38&lt;0.5,"не сформирован", "в стадии формирования")))</f>
        <v/>
      </c>
      <c r="J37" s="82" t="str">
        <f>IF('Познавательное развитие'!D38="","",IF('Познавательное развитие'!D38&gt;1.5,"сформирован",IF('Познавательное развитие'!D38&lt;0.5,"не сформирован", "в стадии формирования")))</f>
        <v/>
      </c>
      <c r="K37" s="82" t="str">
        <f>IF('Познавательное развитие'!E38="","",IF('Познавательное развитие'!E38&gt;1.5,"сформирован",IF('Познавательное развитие'!E38&lt;0.5,"не сформирован", "в стадии формирования")))</f>
        <v/>
      </c>
      <c r="L37" s="82" t="str">
        <f>IF('Познавательное развитие'!F38="","",IF('Познавательное развитие'!F38&gt;1.5,"сформирован",IF('Познавательное развитие'!F38&lt;0.5,"не сформирован", "в стадии формирования")))</f>
        <v/>
      </c>
      <c r="M37" s="82" t="str">
        <f>IF('Познавательное развитие'!G38="","",IF('Познавательное развитие'!G38&gt;1.5,"сформирован",IF('Познавательное развитие'!G38&lt;0.5,"не сформирован", "в стадии формирования")))</f>
        <v/>
      </c>
      <c r="N37" s="82" t="str">
        <f>IF('Познавательное развитие'!H38="","",IF('Познавательное развитие'!H38&gt;1.5,"сформирован",IF('Познавательное развитие'!H38&lt;0.5,"не сформирован", "в стадии формирования")))</f>
        <v/>
      </c>
      <c r="O37" s="82" t="str">
        <f>IF('Познавательное развитие'!I38="","",IF('Познавательное развитие'!I38&gt;1.5,"сформирован",IF('Познавательное развитие'!I38&lt;0.5,"не сформирован", "в стадии формирования")))</f>
        <v/>
      </c>
      <c r="P37" s="82" t="str">
        <f>IF('Познавательное развитие'!J38="","",IF('Познавательное развитие'!J38&gt;1.5,"сформирован",IF('Познавательное развитие'!J38&lt;0.5,"не сформирован", "в стадии формирования")))</f>
        <v/>
      </c>
      <c r="Q37" s="82" t="str">
        <f>IF('Познавательное развитие'!K38="","",IF('Познавательное развитие'!K38&gt;1.5,"сформирован",IF('Познавательное развитие'!K38&lt;0.5,"не сформирован", "в стадии формирования")))</f>
        <v/>
      </c>
      <c r="R37" s="82"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S37" s="82" t="str">
        <f>IF('Художественно-эстетическое разв'!E38="","",IF('Художественно-эстетическое разв'!E38&gt;1.5,"сформирован",IF('Художественно-эстетическое разв'!E38&lt;0.5,"не сформирован", "в стадии формирования")))</f>
        <v/>
      </c>
      <c r="T37" s="82" t="str">
        <f>IF('Художественно-эстетическое разв'!F38="","",IF('Художественно-эстетическое разв'!F38&gt;1.5,"сформирован",IF('Художественно-эстетическое разв'!F38&lt;0.5,"не сформирован", "в стадии формирования")))</f>
        <v/>
      </c>
      <c r="U37" s="82" t="str">
        <f>IF('Художественно-эстетическое разв'!G38="","",IF('Художественно-эстетическое разв'!G38&gt;1.5,"сформирован",IF('Художественно-эстетическое разв'!G38&lt;0.5,"не сформирован", "в стадии формирования")))</f>
        <v/>
      </c>
      <c r="V37" s="82" t="str">
        <f>IF('Художественно-эстетическое разв'!H38="","",IF('Художественно-эстетическое разв'!H38&gt;1.5,"сформирован",IF('Художественно-эстетическое разв'!H38&lt;0.5,"не сформирован", "в стадии формирования")))</f>
        <v/>
      </c>
      <c r="W37" s="82" t="str">
        <f>IF('Художественно-эстетическое разв'!I38="","",IF('Художественно-эстетическое разв'!I38&gt;1.5,"сформирован",IF('Художественно-эстетическое разв'!I38&lt;0.5,"не сформирован", "в стадии формирования")))</f>
        <v/>
      </c>
      <c r="X37" s="82" t="str">
        <f>IF('Художественно-эстетическое разв'!J38="","",IF('Художественно-эстетическое разв'!J38&gt;1.5,"сформирован",IF('Художественно-эстетическое разв'!J38&lt;0.5,"не сформирован", "в стадии формирования")))</f>
        <v/>
      </c>
      <c r="Y37" s="82" t="str">
        <f>IF('Физическое развитие'!W37="","",IF('Физическое развитие'!W37&gt;1.5,"сформирован",IF('Физическое развитие'!W37&lt;0.5,"не сформирован", "в стадии формирования")))</f>
        <v/>
      </c>
      <c r="Z37" s="214" t="str">
        <f>IF('Социально-коммуникативное разви'!AA38="","",IF('Социально-коммуникативное разви'!AF38="","",IF('Социально-коммуникативное разви'!AG38="","",IF('Социально-коммуникативное разви'!AH38="","",IF('Социально-коммуникативное разви'!AJ38="","",IF('Социально-коммуникативное разви'!AK38="","",IF('Познавательное развитие'!D38="","",IF('Познавательное развитие'!I38="","",IF('Познавательное развитие'!M38="","",IF('Познавательное развитие'!N38="","",IF('Познавательное развитие'!O38="","",IF('Познавательное развитие'!P38="","",IF('Познавательное развитие'!Q38="","",IF('Познавательное развитие'!Y38="","",IF('Художественно-эстетическое разв'!D38="","",IF('Художественно-эстетическое разв'!G38="","",IF('Художественно-эстетическое разв'!H38="","",IF('Художественно-эстетическое разв'!I38="","",IF('Физическое развитие'!W37="","",IF('Художественно-эстетическое разв'!L38="","",IF('Художественно-эстетическое разв'!M38="","",IF('Художественно-эстетическое разв'!U38="","",('Социально-коммуникативное разви'!AA38+'Социально-коммуникативное разви'!AF38+'Социально-коммуникативное разви'!AG38+'Социально-коммуникативное разви'!AH38+'Социально-коммуникативное разви'!AJ38+'Социально-коммуникативное разви'!AK38+'Познавательное развитие'!D38+'Познавательное развитие'!I38+'Познавательное развитие'!M38+'Познавательное развитие'!N38+'Познавательное развитие'!O38+'Познавательное развитие'!P38+'Познавательное развитие'!Q38+'Познавательное развитие'!Y38+'Художественно-эстетическое разв'!D38+'Художественно-эстетическое разв'!G38+'Художественно-эстетическое разв'!H38+'Художественно-эстетическое разв'!I38+'Художественно-эстетическое разв'!L38+'Художественно-эстетическое разв'!M38+'Художественно-эстетическое разв'!U38+'Физическое развитие'!W37)/22))))))))))))))))))))))</f>
        <v/>
      </c>
      <c r="AA37" s="82" t="str">
        <f t="shared" si="0"/>
        <v/>
      </c>
      <c r="AB37" s="82"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AC37" s="82"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AD37" s="82"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AE37" s="82"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AF37" s="82"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AG37" s="82"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AH37" s="82"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AI37" s="82" t="str">
        <f>IF('Познавательное развитие'!V38="","",IF('Познавательное развитие'!V38&gt;1.5,"сформирован",IF('Познавательное развитие'!V38&lt;0.5,"не сформирован", "в стадии формирования")))</f>
        <v/>
      </c>
      <c r="AJ37" s="82" t="str">
        <f>IF('Художественно-эстетическое разв'!Z38="","",IF('Художественно-эстетическое разв'!Z38&gt;1.5,"сформирован",IF('Художественно-эстетическое разв'!Z38&lt;0.5,"не сформирован", "в стадии формирования")))</f>
        <v/>
      </c>
      <c r="AK37" s="82" t="str">
        <f>IF('Художественно-эстетическое разв'!AA38="","",IF('Художественно-эстетическое разв'!AA38&gt;1.5,"сформирован",IF('Художественно-эстетическое разв'!AA38&lt;0.5,"не сформирован", "в стадии формирования")))</f>
        <v/>
      </c>
      <c r="AL37" s="214" t="str">
        <f>IF('Социально-коммуникативное разви'!G38="","",IF('Социально-коммуникативное разви'!H38="","",IF('Социально-коммуникативное разви'!I38="","",IF('Социально-коммуникативное разви'!J38="","",IF('Социально-коммуникативное разви'!K38="","",IF('Социально-коммуникативное разви'!L38="","",IF('Социально-коммуникативное разви'!X38="","",IF('Познавательное развитие'!V38="","",IF('Художественно-эстетическое разв'!Z38="","",IF('Художественно-эстетическое разв'!AE38="","",('Социально-коммуникативное разви'!G38+'Социально-коммуникативное разви'!H38+'Социально-коммуникативное разви'!I38+'Социально-коммуникативное разви'!J38+'Социально-коммуникативное разви'!K38+'Социально-коммуникативное разви'!L38+'Социально-коммуникативное разви'!X38+'Познавательное развитие'!V38+'Художественно-эстетическое разв'!Z38+'Художественно-эстетическое разв'!AE38)/10))))))))))</f>
        <v/>
      </c>
      <c r="AM37" s="82" t="str">
        <f t="shared" si="1"/>
        <v/>
      </c>
      <c r="AN37" s="82"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AO37" s="82" t="str">
        <f>IF('Социально-коммуникативное разви'!V38="","",IF('Социально-коммуникативное разви'!V38&gt;1.5,"сформирован",IF('Социально-коммуникативное разви'!V38&lt;0.5,"не сформирован", "в стадии формирования")))</f>
        <v/>
      </c>
      <c r="AP37" s="82" t="str">
        <f>IF('Социально-коммуникативное разви'!W38="","",IF('Социально-коммуникативное разви'!W38&gt;1.5,"сформирован",IF('Социально-коммуникативное разви'!W38&lt;0.5,"не сформирован", "в стадии формирования")))</f>
        <v/>
      </c>
      <c r="AQ37" s="82" t="str">
        <f>IF('Художественно-эстетическое разв'!Y38="","",IF('Художественно-эстетическое разв'!Y38&gt;1.5,"сформирован",IF('Художественно-эстетическое разв'!Y38&lt;0.5,"не сформирован", "в стадии формирования")))</f>
        <v/>
      </c>
      <c r="AR37" s="82" t="str">
        <f>IF('Художественно-эстетическое разв'!Z38="","",IF('Художественно-эстетическое разв'!Z38&gt;1.5,"сформирован",IF('Художественно-эстетическое разв'!Z38&lt;0.5,"не сформирован", "в стадии формирования")))</f>
        <v/>
      </c>
      <c r="AS37" s="214" t="str">
        <f>IF('Социально-коммуникативное разви'!U38="","",IF('Социально-коммуникативное разви'!V38="","",IF('Социально-коммуникативное разви'!W38="","",IF('Художественно-эстетическое разв'!AC38="","",IF('Художественно-эстетическое разв'!AD38="","",('Социально-коммуникативное разви'!U38+'Социально-коммуникативное разви'!V38+'Социально-коммуникативное разви'!W38+'Художественно-эстетическое разв'!AC38+'Художественно-эстетическое разв'!AD38)/5)))))</f>
        <v/>
      </c>
      <c r="AT37" s="82" t="str">
        <f t="shared" si="2"/>
        <v/>
      </c>
      <c r="AU37" s="82" t="str">
        <f>IF('Речевое развитие'!D37="","",IF('Речевое развитие'!D37&gt;1.5,"сформирован",IF('Речевое развитие'!D37&lt;0.5,"не сформирован", "в стадии формирования")))</f>
        <v/>
      </c>
      <c r="AV37" s="82" t="str">
        <f>IF('Речевое развитие'!E37="","",IF('Речевое развитие'!E37&gt;1.5,"сформирован",IF('Речевое развитие'!E37&lt;0.5,"не сформирован", "в стадии формирования")))</f>
        <v/>
      </c>
      <c r="AW37" s="82" t="str">
        <f>IF('Речевое развитие'!F37="","",IF('Речевое развитие'!F37&gt;1.5,"сформирован",IF('Речевое развитие'!F37&lt;0.5,"не сформирован", "в стадии формирования")))</f>
        <v/>
      </c>
      <c r="AX37" s="82" t="str">
        <f>IF('Речевое развитие'!G37="","",IF('Речевое развитие'!G37&gt;1.5,"сформирован",IF('Речевое развитие'!G37&lt;0.5,"не сформирован", "в стадии формирования")))</f>
        <v/>
      </c>
      <c r="AY37" s="82" t="str">
        <f>IF('Речевое развитие'!H37="","",IF('Речевое развитие'!H37&gt;1.5,"сформирован",IF('Речевое развитие'!H37&lt;0.5,"не сформирован", "в стадии формирования")))</f>
        <v/>
      </c>
      <c r="AZ37" s="82" t="str">
        <f>IF('Речевое развитие'!I37="","",IF('Речевое развитие'!I37&gt;1.5,"сформирован",IF('Речевое развитие'!I37&lt;0.5,"не сформирован", "в стадии формирования")))</f>
        <v/>
      </c>
      <c r="BA37" s="82" t="str">
        <f>IF('Речевое развитие'!J37="","",IF('Речевое развитие'!J37&gt;1.5,"сформирован",IF('Речевое развитие'!J37&lt;0.5,"не сформирован", "в стадии формирования")))</f>
        <v/>
      </c>
      <c r="BB37" s="82" t="str">
        <f>IF('Речевое развитие'!K37="","",IF('Речевое развитие'!K37&gt;1.5,"сформирован",IF('Речевое развитие'!K37&lt;0.5,"не сформирован", "в стадии формирования")))</f>
        <v/>
      </c>
      <c r="BC37" s="82" t="str">
        <f>IF('Речевое развитие'!L37="","",IF('Речевое развитие'!L37&gt;1.5,"сформирован",IF('Речевое развитие'!L37&lt;0.5,"не сформирован", "в стадии формирования")))</f>
        <v/>
      </c>
      <c r="BD37" s="82" t="str">
        <f>IF('Речевое развитие'!M37="","",IF('Речевое развитие'!M37&gt;1.5,"сформирован",IF('Речевое развитие'!M37&lt;0.5,"не сформирован", "в стадии формирования")))</f>
        <v/>
      </c>
      <c r="BE37" s="82" t="str">
        <f>IF('Речевое развитие'!N37="","",IF('Речевое развитие'!N37&gt;1.5,"сформирован",IF('Речевое развитие'!N37&lt;0.5,"не сформирован", "в стадии формирования")))</f>
        <v/>
      </c>
      <c r="BF37" s="214" t="str">
        <f>IF('Речевое развитие'!D37="","",IF('Речевое развитие'!E37="","",IF('Речевое развитие'!F37="","",IF('Речевое развитие'!G37="","",IF('Речевое развитие'!H37="","",IF('Речевое развитие'!I37="","",IF('Речевое развитие'!J37="","",IF('Речевое развитие'!K37="","",IF('Речевое развитие'!L37="","",IF('Речевое развитие'!M37="","",IF('Речевое развитие'!N37="","",('Речевое развитие'!D37+'Речевое развитие'!E37+'Речевое развитие'!F37+'Речевое развитие'!G37+'Речевое развитие'!H37+'Речевое развитие'!I37+'Речевое развитие'!J37+'Речевое развитие'!K37+'Речевое развитие'!L37+'Речевое развитие'!M37+'Речевое развитие'!N37)/11)))))))))))</f>
        <v/>
      </c>
      <c r="BG37" s="82" t="str">
        <f t="shared" si="3"/>
        <v/>
      </c>
      <c r="BH37" s="82" t="str">
        <f>IF('Художественно-эстетическое разв'!Y38="","",IF('Художественно-эстетическое разв'!Y38&gt;1.5,"сформирован",IF('Художественно-эстетическое разв'!Y38&lt;0.5,"не сформирован", "в стадии формирования")))</f>
        <v/>
      </c>
      <c r="BI37" s="82" t="str">
        <f>IF('Физическое развитие'!D37="","",IF('Физическое развитие'!D37&gt;1.5,"сформирован",IF('Физическое развитие'!D37&lt;0.5,"не сформирован", "в стадии формирования")))</f>
        <v/>
      </c>
      <c r="BJ37" s="82" t="str">
        <f>IF('Физическое развитие'!E37="","",IF('Физическое развитие'!E37&gt;1.5,"сформирован",IF('Физическое развитие'!E37&lt;0.5,"не сформирован", "в стадии формирования")))</f>
        <v/>
      </c>
      <c r="BK37" s="82" t="str">
        <f>IF('Физическое развитие'!F37="","",IF('Физическое развитие'!F37&gt;1.5,"сформирован",IF('Физическое развитие'!F37&lt;0.5,"не сформирован", "в стадии формирования")))</f>
        <v/>
      </c>
      <c r="BL37" s="82" t="str">
        <f>IF('Физическое развитие'!G37="","",IF('Физическое развитие'!G37&gt;1.5,"сформирован",IF('Физическое развитие'!G37&lt;0.5,"не сформирован", "в стадии формирования")))</f>
        <v/>
      </c>
      <c r="BM37" s="82" t="str">
        <f>IF('Физическое развитие'!H37="","",IF('Физическое развитие'!H37&gt;1.5,"сформирован",IF('Физическое развитие'!H37&lt;0.5,"не сформирован", "в стадии формирования")))</f>
        <v/>
      </c>
      <c r="BN37" s="82" t="str">
        <f>IF('Физическое развитие'!I37="","",IF('Физическое развитие'!I37&gt;1.5,"сформирован",IF('Физическое развитие'!I37&lt;0.5,"не сформирован", "в стадии формирования")))</f>
        <v/>
      </c>
      <c r="BO37" s="82" t="str">
        <f>IF('Физическое развитие'!J37="","",IF('Физическое развитие'!J37&gt;1.5,"сформирован",IF('Физическое развитие'!J37&lt;0.5,"не сформирован", "в стадии формирования")))</f>
        <v/>
      </c>
      <c r="BP37" s="82" t="str">
        <f>IF('Физическое развитие'!K37="","",IF('Физическое развитие'!K37&gt;1.5,"сформирован",IF('Физическое развитие'!K37&lt;0.5,"не сформирован", "в стадии формирования")))</f>
        <v/>
      </c>
      <c r="BQ37" s="82" t="str">
        <f>IF('Физическое развитие'!L37="","",IF('Физическое развитие'!L37&gt;1.5,"сформирован",IF('Физическое развитие'!L37&lt;0.5,"не сформирован", "в стадии формирования")))</f>
        <v/>
      </c>
      <c r="BR37" s="82" t="str">
        <f>IF('Физическое развитие'!M37="","",IF('Физическое развитие'!M37&gt;1.5,"сформирован",IF('Физическое развитие'!M37&lt;0.5,"не сформирован", "в стадии формирования")))</f>
        <v/>
      </c>
      <c r="BS37" s="82" t="str">
        <f>IF('Физическое развитие'!N37="","",IF('Физическое развитие'!N37&gt;1.5,"сформирован",IF('Физическое развитие'!N37&lt;0.5,"не сформирован", "в стадии формирования")))</f>
        <v/>
      </c>
      <c r="BT37" s="82" t="str">
        <f>IF('Физическое развитие'!O37="","",IF('Физическое развитие'!O37&gt;1.5,"сформирован",IF('Физическое развитие'!O37&lt;0.5,"не сформирован", "в стадии формирования")))</f>
        <v/>
      </c>
      <c r="BU37" s="82" t="str">
        <f>IF('Физическое развитие'!P37="","",IF('Физическое развитие'!P37&gt;1.5,"сформирован",IF('Физическое развитие'!P37&lt;0.5,"не сформирован", "в стадии формирования")))</f>
        <v/>
      </c>
      <c r="BV37" s="214" t="str">
        <f>IF('Художественно-эстетическое разв'!Y38="","",IF('Физическое развитие'!D37="","",IF('Физическое развитие'!E37="","",IF('Физическое развитие'!F37="","",IF('Физическое развитие'!H37="","",IF('Физическое развитие'!I37="","",IF('Физическое развитие'!J37="","",IF('Физическое развитие'!L37="","",IF('Физическое развитие'!M37="","",IF('Физическое развитие'!G37="","",IF('Физическое развитие'!N37="","",IF('Физическое развитие'!O37="","",IF('Физическое развитие'!P37="","",IF('Физическое развитие'!Q37="","",('Художественно-эстетическое разв'!Y38+'Физическое развитие'!D37+'Физическое развитие'!E37+'Физическое развитие'!F37+'Физическое развитие'!H37+'Физическое развитие'!I37+'Физическое развитие'!J37+'Физическое развитие'!L37+'Физическое развитие'!M37+'Физическое развитие'!G37+'Физическое развитие'!N37+'Физическое развитие'!O37+'Физическое развитие'!P37+'Физическое развитие'!Q37)/14))))))))))))))</f>
        <v/>
      </c>
      <c r="BW37" s="82" t="str">
        <f t="shared" si="4"/>
        <v/>
      </c>
      <c r="BX37" s="82"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BY37" s="82" t="str">
        <f>IF('Социально-коммуникативное разви'!N38="","",IF('Социально-коммуникативное разви'!N38&gt;1.5,"сформирован",IF('Социально-коммуникативное разви'!N38&lt;0.5,"не сформирован", "в стадии формирования")))</f>
        <v/>
      </c>
      <c r="BZ37" s="82" t="str">
        <f>IF('Социально-коммуникативное разви'!O38="","",IF('Социально-коммуникативное разви'!O38&gt;1.5,"сформирован",IF('Социально-коммуникативное разви'!O38&lt;0.5,"не сформирован", "в стадии формирования")))</f>
        <v/>
      </c>
      <c r="CA37" s="82" t="str">
        <f>IF('Социально-коммуникативное разви'!P38="","",IF('Социально-коммуникативное разви'!P38&gt;1.5,"сформирован",IF('Социально-коммуникативное разви'!P38&lt;0.5,"не сформирован", "в стадии формирования")))</f>
        <v/>
      </c>
      <c r="CB37" s="82"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CC37" s="82" t="str">
        <f>IF('Социально-коммуникативное разви'!R38="","",IF('Социально-коммуникативное разви'!R38&gt;1.5,"сформирован",IF('Социально-коммуникативное разви'!R38&lt;0.5,"не сформирован", "в стадии формирования")))</f>
        <v/>
      </c>
      <c r="CD37" s="82"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CE37" s="82"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CF37" s="82"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CG37" s="82" t="str">
        <f>IF('Социально-коммуникативное разви'!V38="","",IF('Социально-коммуникативное разви'!V38&gt;1.5,"сформирован",IF('Социально-коммуникативное разви'!V38&lt;0.5,"не сформирован", "в стадии формирования")))</f>
        <v/>
      </c>
      <c r="CH37" s="82" t="str">
        <f>IF('Социально-коммуникативное разви'!W38="","",IF('Социально-коммуникативное разви'!W38&gt;1.5,"сформирован",IF('Социально-коммуникативное разви'!W38&lt;0.5,"не сформирован", "в стадии формирования")))</f>
        <v/>
      </c>
      <c r="CI37" s="82" t="str">
        <f>IF('Социально-коммуникативное разви'!X38="","",IF('Социально-коммуникативное разви'!X38&gt;1.5,"сформирован",IF('Социально-коммуникативное разви'!X38&lt;0.5,"не сформирован", "в стадии формирования")))</f>
        <v/>
      </c>
      <c r="CJ37" s="82" t="str">
        <f>IF('Социально-коммуникативное разви'!Y38="","",IF('Социально-коммуникативное разви'!Y38&gt;1.5,"сформирован",IF('Социально-коммуникативное разви'!Y38&lt;0.5,"не сформирован", "в стадии формирования")))</f>
        <v/>
      </c>
      <c r="CK37" s="82" t="str">
        <f>IF('Социально-коммуникативное разви'!Z38="","",IF('Социально-коммуникативное разви'!Z38&gt;1.5,"сформирован",IF('Социально-коммуникативное разви'!Z38&lt;0.5,"не сформирован", "в стадии формирования")))</f>
        <v/>
      </c>
      <c r="CL37" s="82" t="str">
        <f>IF('Физическое развитие'!K37="","",IF('Физическое развитие'!K37&gt;1.5,"сформирован",IF('Физическое развитие'!K37&lt;0.5,"не сформирован", "в стадии формирования")))</f>
        <v/>
      </c>
      <c r="CM37" s="214" t="str">
        <f>IF('Социально-коммуникативное разви'!M38="","",IF('Социально-коммуникативное разви'!N38="","",IF('Социально-коммуникативное разви'!AI38="","",IF('Социально-коммуникативное разви'!AN38="","",IF('Социально-коммуникативное разви'!AO38="","",IF('Социально-коммуникативное разви'!AP38="","",IF('Социально-коммуникативное разви'!AQ38="","",IF('Социально-коммуникативное разви'!AR38="","",IF('Социально-коммуникативное разви'!AS38="","",IF('Социально-коммуникативное разви'!AT38="","",IF('Социально-коммуникативное разви'!AV38="","",IF('Социально-коммуникативное разви'!AW38="","",IF('Социально-коммуникативное разви'!AX38="","",IF('Социально-коммуникативное разви'!AY38="","",IF('Физическое развитие'!K37="","",('Социально-коммуникативное разви'!M38+'Социально-коммуникативное разви'!N38+'Социально-коммуникативное разви'!AI38+'Социально-коммуникативное разви'!AN38+'Социально-коммуникативное разви'!AO38+'Социально-коммуникативное разви'!AP38+'Социально-коммуникативное разви'!AQ38+'Социально-коммуникативное разви'!AR38+'Социально-коммуникативное разви'!AS38+'Социально-коммуникативное разви'!AT38+'Социально-коммуникативное разви'!AV38+'Социально-коммуникативное разви'!AW38+'Социально-коммуникативное разви'!AX38+'Социально-коммуникативное разви'!AY38+'Физическое развитие'!K37)/15)))))))))))))))</f>
        <v/>
      </c>
      <c r="CN37" s="82" t="str">
        <f t="shared" si="5"/>
        <v/>
      </c>
      <c r="CO37" s="82" t="str">
        <f>IF('Социально-коммуникативное разви'!D38="","",IF('Социально-коммуникативное разви'!D38&gt;1.5,"сформирован",IF('Социально-коммуникативное разви'!D38&lt;0.5,"не сформирован", "в стадии формирования")))</f>
        <v/>
      </c>
      <c r="CP37" s="82"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CQ37" s="82"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CR37" s="82"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CS37" s="82" t="str">
        <f>IF('Социально-коммуникативное разви'!R38="","",IF('Социально-коммуникативное разви'!R38&gt;1.5,"сформирован",IF('Социально-коммуникативное разви'!R38&lt;0.5,"не сформирован", "в стадии формирования")))</f>
        <v/>
      </c>
      <c r="CT37" s="82"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CU37" s="82"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CV37" s="82" t="str">
        <f>IF('Социально-коммуникативное разви'!Y38="","",IF('Социально-коммуникативное разви'!Y38&gt;1.5,"сформирован",IF('Социально-коммуникативное разви'!Y38&lt;0.5,"не сформирован", "в стадии формирования")))</f>
        <v/>
      </c>
      <c r="CW37" s="82" t="str">
        <f>IF('Социально-коммуникативное разви'!Z38="","",IF('Социально-коммуникативное разви'!Z38&gt;1.5,"сформирован",IF('Социально-коммуникативное разви'!Z38&lt;0.5,"не сформирован", "в стадии формирования")))</f>
        <v/>
      </c>
      <c r="CX37" s="82" t="str">
        <f>IF('Социально-коммуникативное разви'!AU38="","",IF('Социально-коммуникативное разви'!AU38&gt;1.5,"сформирован",IF('Социально-коммуникативное разви'!AU38&lt;0.5,"не сформирован", "в стадии формирования")))</f>
        <v/>
      </c>
      <c r="CY37" s="82" t="str">
        <f>IF('Социально-коммуникативное разви'!AZ38="","",IF('Социально-коммуникативное разви'!AZ38&gt;1.5,"сформирован",IF('Социально-коммуникативное разви'!AZ38&lt;0.5,"не сформирован", "в стадии формирования")))</f>
        <v/>
      </c>
      <c r="CZ37" s="82" t="str">
        <f>IF('Социально-коммуникативное разви'!BA38="","",IF('Социально-коммуникативное разви'!BA38&gt;1.5,"сформирован",IF('Социально-коммуникативное разви'!BA38&lt;0.5,"не сформирован", "в стадии формирования")))</f>
        <v/>
      </c>
      <c r="DA37" s="82" t="str">
        <f>IF('Социально-коммуникативное разви'!BB38="","",IF('Социально-коммуникативное разви'!BB38&gt;1.5,"сформирован",IF('Социально-коммуникативное разви'!BB38&lt;0.5,"не сформирован", "в стадии формирования")))</f>
        <v/>
      </c>
      <c r="DB37" s="82" t="str">
        <f>IF('Познавательное развитие'!G38="","",IF('Познавательное развитие'!G38&gt;1.5,"сформирован",IF('Познавательное развитие'!G38&lt;0.5,"не сформирован", "в стадии формирования")))</f>
        <v/>
      </c>
      <c r="DC37" s="82" t="str">
        <f>IF('Познавательное развитие'!H38="","",IF('Познавательное развитие'!H38&gt;1.5,"сформирован",IF('Познавательное развитие'!H38&lt;0.5,"не сформирован", "в стадии формирования")))</f>
        <v/>
      </c>
      <c r="DD37" s="82" t="str">
        <f>IF('Познавательное развитие'!T38="","",IF('Познавательное развитие'!T38&gt;1.5,"сформирован",IF('Познавательное развитие'!T38&lt;0.5,"не сформирован", "в стадии формирования")))</f>
        <v/>
      </c>
      <c r="DE37" s="82" t="str">
        <f>IF('Познавательное развитие'!U38="","",IF('Познавательное развитие'!U38&gt;1.5,"сформирован",IF('Познавательное развитие'!U38&lt;0.5,"не сформирован", "в стадии формирования")))</f>
        <v/>
      </c>
      <c r="DF37" s="82" t="str">
        <f>IF('Познавательное развитие'!W38="","",IF('Познавательное развитие'!W38&gt;1.5,"сформирован",IF('Познавательное развитие'!W38&lt;0.5,"не сформирован", "в стадии формирования")))</f>
        <v/>
      </c>
      <c r="DG37" s="82" t="str">
        <f>IF('Познавательное развитие'!X38="","",IF('Познавательное развитие'!X38&gt;1.5,"сформирован",IF('Познавательное развитие'!X38&lt;0.5,"не сформирован", "в стадии формирования")))</f>
        <v/>
      </c>
      <c r="DH37" s="82" t="str">
        <f>IF('Познавательное развитие'!AB38="","",IF('Познавательное развитие'!AB38&gt;1.5,"сформирован",IF('Познавательное развитие'!AB38&lt;0.5,"не сформирован", "в стадии формирования")))</f>
        <v/>
      </c>
      <c r="DI37" s="82" t="str">
        <f>IF('Познавательное развитие'!AC38="","",IF('Познавательное развитие'!AC38&gt;1.5,"сформирован",IF('Познавательное развитие'!AC38&lt;0.5,"не сформирован", "в стадии формирования")))</f>
        <v/>
      </c>
      <c r="DJ37" s="82" t="str">
        <f>IF('Познавательное развитие'!AD38="","",IF('Познавательное развитие'!AD38&gt;1.5,"сформирован",IF('Познавательное развитие'!AD38&lt;0.5,"не сформирован", "в стадии формирования")))</f>
        <v/>
      </c>
      <c r="DK37" s="82" t="str">
        <f>IF('Познавательное развитие'!AE38="","",IF('Познавательное развитие'!AE38&gt;1.5,"сформирован",IF('Познавательное развитие'!AE38&lt;0.5,"не сформирован", "в стадии формирования")))</f>
        <v/>
      </c>
      <c r="DL37" s="82" t="str">
        <f>IF('Познавательное развитие'!AF38="","",IF('Познавательное развитие'!AF38&gt;1.5,"сформирован",IF('Познавательное развитие'!AF38&lt;0.5,"не сформирован", "в стадии формирования")))</f>
        <v/>
      </c>
      <c r="DM37" s="82" t="str">
        <f>IF('Познавательное развитие'!AG38="","",IF('Познавательное развитие'!AG38&gt;1.5,"сформирован",IF('Познавательное развитие'!AG38&lt;0.5,"не сформирован", "в стадии формирования")))</f>
        <v/>
      </c>
      <c r="DN37" s="82" t="str">
        <f>IF('Познавательное развитие'!AI38="","",IF('Познавательное развитие'!AI38&gt;1.5,"сформирован",IF('Познавательное развитие'!AI38&lt;0.5,"не сформирован", "в стадии формирования")))</f>
        <v/>
      </c>
      <c r="DO37" s="82" t="str">
        <f>IF('Познавательное развитие'!AJ38="","",IF('Познавательное развитие'!AJ38&gt;1.5,"сформирован",IF('Познавательное развитие'!AJ38&lt;0.5,"не сформирован", "в стадии формирования")))</f>
        <v/>
      </c>
      <c r="DP37" s="82" t="str">
        <f>IF('Познавательное развитие'!AK38="","",IF('Познавательное развитие'!AK38&gt;1.5,"сформирован",IF('Познавательное развитие'!AK38&lt;0.5,"не сформирован", "в стадии формирования")))</f>
        <v/>
      </c>
      <c r="DQ37" s="82" t="str">
        <f>IF('Познавательное развитие'!AL38="","",IF('Познавательное развитие'!AL38&gt;1.5,"сформирован",IF('Познавательное развитие'!AL38&lt;0.5,"не сформирован", "в стадии формирования")))</f>
        <v/>
      </c>
      <c r="DR37" s="82" t="str">
        <f>IF('Речевое развитие'!Q37="","",IF('Речевое развитие'!Q37&gt;1.5,"сформирован",IF('Речевое развитие'!Q37&lt;0.5,"не сформирован", "в стадии формирования")))</f>
        <v/>
      </c>
      <c r="DS37" s="82" t="str">
        <f>IF('Речевое развитие'!R37="","",IF('Речевое развитие'!R37&gt;1.5,"сформирован",IF('Речевое развитие'!R37&lt;0.5,"не сформирован", "в стадии формирования")))</f>
        <v/>
      </c>
      <c r="DT37" s="82" t="str">
        <f>IF('Речевое развитие'!S37="","",IF('Речевое развитие'!S37&gt;1.5,"сформирован",IF('Речевое развитие'!S37&lt;0.5,"не сформирован", "в стадии формирования")))</f>
        <v/>
      </c>
      <c r="DU37" s="82" t="str">
        <f>IF('Речевое развитие'!T37="","",IF('Речевое развитие'!T37&gt;1.5,"сформирован",IF('Речевое развитие'!T37&lt;0.5,"не сформирован", "в стадии формирования")))</f>
        <v/>
      </c>
      <c r="DV37" s="82" t="str">
        <f>IF('Речевое развитие'!U37="","",IF('Речевое развитие'!U37&gt;1.5,"сформирован",IF('Речевое развитие'!U37&lt;0.5,"не сформирован", "в стадии формирования")))</f>
        <v/>
      </c>
      <c r="DW37" s="82" t="str">
        <f>IF('Художественно-эстетическое разв'!S38="","",IF('Художественно-эстетическое разв'!S38&gt;1.5,"сформирован",IF('Художественно-эстетическое разв'!S38&lt;0.5,"не сформирован", "в стадии формирования")))</f>
        <v/>
      </c>
      <c r="DX37" s="82" t="str">
        <f>IF('Художественно-эстетическое разв'!T38="","",IF('Художественно-эстетическое разв'!T38&gt;1.5,"сформирован",IF('Художественно-эстетическое разв'!T38&lt;0.5,"не сформирован", "в стадии формирования")))</f>
        <v/>
      </c>
      <c r="DY37" s="82" t="str">
        <f>IF('Физическое развитие'!T37="","",IF('Физическое развитие'!T37&gt;1.5,"сформирован",IF('Физическое развитие'!T37&lt;0.5,"не сформирован", "в стадии формирования")))</f>
        <v/>
      </c>
      <c r="DZ37" s="82" t="str">
        <f>IF('Физическое развитие'!U37="","",IF('Физическое развитие'!U37&gt;1.5,"сформирован",IF('Физическое развитие'!U37&lt;0.5,"не сформирован", "в стадии формирования")))</f>
        <v/>
      </c>
      <c r="EA37" s="82" t="str">
        <f>IF('Физическое развитие'!V37="","",IF('Физическое развитие'!V37&gt;1.5,"сформирован",IF('Физическое развитие'!V37&lt;0.5,"не сформирован", "в стадии формирования")))</f>
        <v/>
      </c>
      <c r="EB37" s="214" t="str">
        <f>IF('Социально-коммуникативное разви'!D38="","",IF('Социально-коммуникативное разви'!E38="","",IF('Социально-коммуникативное разви'!F38="","",IF('Социально-коммуникативное разви'!Q38="","",IF('Социально-коммуникативное разви'!R38="","",IF('Социально-коммуникативное разви'!S38="","",IF('Социально-коммуникативное разви'!T38="","",IF('Социально-коммуникативное разви'!Y38="","",IF('Социально-коммуникативное разви'!Z38="","",IF('Социально-коммуникативное разви'!AU38="","",IF('Социально-коммуникативное разви'!AZ38="","",IF('Социально-коммуникативное разви'!BA38="","",IF('Социально-коммуникативное разви'!BB38="","",IF('Познавательное развитие'!G38="","",IF('Познавательное развитие'!H38="","",IF('Познавательное развитие'!T38="","",IF('Познавательное развитие'!U38="","",IF('Познавательное развитие'!W38="","",IF('Познавательное развитие'!X38="","",IF('Познавательное развитие'!AB38="","",IF('Познавательное развитие'!AC38="","",IF('Познавательное развитие'!AD38="","",IF('Познавательное развитие'!AE38="","",IF('Познавательное развитие'!AF38="","",IF('Познавательное развитие'!AG38="","",IF('Познавательное развитие'!AI38="","",IF('Познавательное развитие'!AJ38="","",IF('Познавательное развитие'!AK38="","",IF('Познавательное развитие'!AL38="","",IF('Речевое развитие'!Q37="","",IF('Речевое развитие'!R37="","",IF('Речевое развитие'!S37="","",IF('Речевое развитие'!T37="","",IF('Речевое развитие'!U37="","",IF('Художественно-эстетическое разв'!S38="","",IF('Художественно-эстетическое разв'!T38="","",IF('Физическое развитие'!T37="","",IF('Физическое развитие'!U37="","",IF('Физическое развитие'!V37="","",('Социально-коммуникативное разви'!D38+'Социально-коммуникативное разви'!E38+'Социально-коммуникативное разви'!F38+'Социально-коммуникативное разви'!Q38+'Социально-коммуникативное разви'!R38+'Социально-коммуникативное разви'!S38+'Социально-коммуникативное разви'!T38+'Социально-коммуникативное разви'!Y38+'Социально-коммуникативное разви'!Z38+'Социально-коммуникативное разви'!AU38+'Социально-коммуникативное разви'!AZ38+'Социально-коммуникативное разви'!BA38+'Социально-коммуникативное разви'!BB38+'Познавательное развитие'!G38+'Познавательное развитие'!H38+'Познавательное развитие'!T38+'Познавательное развитие'!U38+'Познавательное развитие'!W38+'Познавательное развитие'!X38+'Познавательное развитие'!AB38+'Познавательное развитие'!AC38+'Познавательное развитие'!AD38+'Познавательное развитие'!AE38+'Познавательное развитие'!AF38+'Познавательное развитие'!AG38+'Познавательное развитие'!AI38+'Познавательное развитие'!AJ38+'Познавательное развитие'!AK38+'Познавательное развитие'!AL38+'Речевое развитие'!Q37+'Речевое развитие'!R37+'Речевое развитие'!S37+'Речевое развитие'!T37+'Речевое развитие'!U37+'Художественно-эстетическое разв'!S38+'Художественно-эстетическое разв'!T38+'Физическое развитие'!T37+'Физическое развитие'!U37+'Физическое развитие'!V37)/39)))))))))))))))))))))))))))))))))))))))</f>
        <v/>
      </c>
      <c r="EC37" s="82" t="str">
        <f t="shared" si="6"/>
        <v/>
      </c>
    </row>
    <row r="38" spans="1:133" s="295" customFormat="1" ht="15.75" thickBot="1">
      <c r="A38" s="82" t="e">
        <f>список!#REF!</f>
        <v>#REF!</v>
      </c>
      <c r="B38" s="82" t="e">
        <f>IF(список!#REF!="","",список!#REF!)</f>
        <v>#REF!</v>
      </c>
      <c r="C38" s="82" t="e">
        <f>IF(список!#REF!="","",список!#REF!)</f>
        <v>#REF!</v>
      </c>
      <c r="D38" s="82" t="str">
        <f>IF('Социально-коммуникативное разви'!AA39="","",IF('Социально-коммуникативное разви'!AA39&gt;1.5,"сформирован",IF('Социально-коммуникативное разви'!AA39&lt;0.5,"не сформирован", "в стадии формирования")))</f>
        <v/>
      </c>
      <c r="E38" s="82" t="str">
        <f>IF('Социально-коммуникативное разви'!AB39="","",IF('Социально-коммуникативное разви'!AB39&gt;1.5,"сформирован",IF('Социально-коммуникативное разви'!AB39&lt;0.5,"не сформирован", "в стадии формирования")))</f>
        <v/>
      </c>
      <c r="F38" s="82" t="str">
        <f>IF('Социально-коммуникативное разви'!AC39="","",IF('Социально-коммуникативное разви'!AC39&gt;1.5,"сформирован",IF('Социально-коммуникативное разви'!AC39&lt;0.5,"не сформирован", "в стадии формирования")))</f>
        <v/>
      </c>
      <c r="G38" s="82" t="str">
        <f>IF('Социально-коммуникативное разви'!AD39="","",IF('Социально-коммуникативное разви'!AD39&gt;1.5,"сформирован",IF('Социально-коммуникативное разви'!AD39&lt;0.5,"не сформирован", "в стадии формирования")))</f>
        <v/>
      </c>
      <c r="H38" s="82" t="str">
        <f>IF('Социально-коммуникативное разви'!AE39="","",IF('Социально-коммуникативное разви'!AE39&gt;1.5,"сформирован",IF('Социально-коммуникативное разви'!AE39&lt;0.5,"не сформирован", "в стадии формирования")))</f>
        <v/>
      </c>
      <c r="I38" s="82" t="str">
        <f>IF('Социально-коммуникативное разви'!AF39="","",IF('Социально-коммуникативное разви'!AF39&gt;1.5,"сформирован",IF('Социально-коммуникативное разви'!AF39&lt;0.5,"не сформирован", "в стадии формирования")))</f>
        <v/>
      </c>
      <c r="J38" s="82" t="str">
        <f>IF('Познавательное развитие'!D39="","",IF('Познавательное развитие'!D39&gt;1.5,"сформирован",IF('Познавательное развитие'!D39&lt;0.5,"не сформирован", "в стадии формирования")))</f>
        <v/>
      </c>
      <c r="K38" s="82" t="str">
        <f>IF('Познавательное развитие'!E39="","",IF('Познавательное развитие'!E39&gt;1.5,"сформирован",IF('Познавательное развитие'!E39&lt;0.5,"не сформирован", "в стадии формирования")))</f>
        <v/>
      </c>
      <c r="L38" s="82" t="str">
        <f>IF('Познавательное развитие'!F39="","",IF('Познавательное развитие'!F39&gt;1.5,"сформирован",IF('Познавательное развитие'!F39&lt;0.5,"не сформирован", "в стадии формирования")))</f>
        <v/>
      </c>
      <c r="M38" s="82" t="str">
        <f>IF('Познавательное развитие'!G39="","",IF('Познавательное развитие'!G39&gt;1.5,"сформирован",IF('Познавательное развитие'!G39&lt;0.5,"не сформирован", "в стадии формирования")))</f>
        <v/>
      </c>
      <c r="N38" s="82" t="str">
        <f>IF('Познавательное развитие'!H39="","",IF('Познавательное развитие'!H39&gt;1.5,"сформирован",IF('Познавательное развитие'!H39&lt;0.5,"не сформирован", "в стадии формирования")))</f>
        <v/>
      </c>
      <c r="O38" s="82" t="str">
        <f>IF('Познавательное развитие'!I39="","",IF('Познавательное развитие'!I39&gt;1.5,"сформирован",IF('Познавательное развитие'!I39&lt;0.5,"не сформирован", "в стадии формирования")))</f>
        <v/>
      </c>
      <c r="P38" s="82" t="str">
        <f>IF('Познавательное развитие'!J39="","",IF('Познавательное развитие'!J39&gt;1.5,"сформирован",IF('Познавательное развитие'!J39&lt;0.5,"не сформирован", "в стадии формирования")))</f>
        <v/>
      </c>
      <c r="Q38" s="82" t="str">
        <f>IF('Познавательное развитие'!K39="","",IF('Познавательное развитие'!K39&gt;1.5,"сформирован",IF('Познавательное развитие'!K39&lt;0.5,"не сформирован", "в стадии формирования")))</f>
        <v/>
      </c>
      <c r="R38" s="82"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S38" s="82" t="str">
        <f>IF('Художественно-эстетическое разв'!E39="","",IF('Художественно-эстетическое разв'!E39&gt;1.5,"сформирован",IF('Художественно-эстетическое разв'!E39&lt;0.5,"не сформирован", "в стадии формирования")))</f>
        <v/>
      </c>
      <c r="T38" s="82" t="str">
        <f>IF('Художественно-эстетическое разв'!F39="","",IF('Художественно-эстетическое разв'!F39&gt;1.5,"сформирован",IF('Художественно-эстетическое разв'!F39&lt;0.5,"не сформирован", "в стадии формирования")))</f>
        <v/>
      </c>
      <c r="U38" s="82" t="str">
        <f>IF('Художественно-эстетическое разв'!G39="","",IF('Художественно-эстетическое разв'!G39&gt;1.5,"сформирован",IF('Художественно-эстетическое разв'!G39&lt;0.5,"не сформирован", "в стадии формирования")))</f>
        <v/>
      </c>
      <c r="V38" s="82" t="str">
        <f>IF('Художественно-эстетическое разв'!H39="","",IF('Художественно-эстетическое разв'!H39&gt;1.5,"сформирован",IF('Художественно-эстетическое разв'!H39&lt;0.5,"не сформирован", "в стадии формирования")))</f>
        <v/>
      </c>
      <c r="W38" s="82" t="str">
        <f>IF('Художественно-эстетическое разв'!I39="","",IF('Художественно-эстетическое разв'!I39&gt;1.5,"сформирован",IF('Художественно-эстетическое разв'!I39&lt;0.5,"не сформирован", "в стадии формирования")))</f>
        <v/>
      </c>
      <c r="X38" s="82" t="str">
        <f>IF('Художественно-эстетическое разв'!J39="","",IF('Художественно-эстетическое разв'!J39&gt;1.5,"сформирован",IF('Художественно-эстетическое разв'!J39&lt;0.5,"не сформирован", "в стадии формирования")))</f>
        <v/>
      </c>
      <c r="Y38" s="82" t="str">
        <f>IF('Физическое развитие'!W38="","",IF('Физическое развитие'!W38&gt;1.5,"сформирован",IF('Физическое развитие'!W38&lt;0.5,"не сформирован", "в стадии формирования")))</f>
        <v/>
      </c>
      <c r="Z38" s="214" t="str">
        <f>IF('Социально-коммуникативное разви'!AA39="","",IF('Социально-коммуникативное разви'!AF39="","",IF('Социально-коммуникативное разви'!AG39="","",IF('Социально-коммуникативное разви'!AH39="","",IF('Социально-коммуникативное разви'!AJ39="","",IF('Социально-коммуникативное разви'!AK39="","",IF('Познавательное развитие'!D39="","",IF('Познавательное развитие'!I39="","",IF('Познавательное развитие'!M39="","",IF('Познавательное развитие'!N39="","",IF('Познавательное развитие'!O39="","",IF('Познавательное развитие'!P39="","",IF('Познавательное развитие'!Q39="","",IF('Познавательное развитие'!Y39="","",IF('Художественно-эстетическое разв'!D39="","",IF('Художественно-эстетическое разв'!G39="","",IF('Художественно-эстетическое разв'!H39="","",IF('Художественно-эстетическое разв'!I39="","",IF('Физическое развитие'!W38="","",IF('Художественно-эстетическое разв'!L39="","",IF('Художественно-эстетическое разв'!M39="","",IF('Художественно-эстетическое разв'!U39="","",('Социально-коммуникативное разви'!AA39+'Социально-коммуникативное разви'!AF39+'Социально-коммуникативное разви'!AG39+'Социально-коммуникативное разви'!AH39+'Социально-коммуникативное разви'!AJ39+'Социально-коммуникативное разви'!AK39+'Познавательное развитие'!D39+'Познавательное развитие'!I39+'Познавательное развитие'!M39+'Познавательное развитие'!N39+'Познавательное развитие'!O39+'Познавательное развитие'!P39+'Познавательное развитие'!Q39+'Познавательное развитие'!Y39+'Художественно-эстетическое разв'!D39+'Художественно-эстетическое разв'!G39+'Художественно-эстетическое разв'!H39+'Художественно-эстетическое разв'!I39+'Художественно-эстетическое разв'!L39+'Художественно-эстетическое разв'!M39+'Художественно-эстетическое разв'!U39+'Физическое развитие'!W38)/22))))))))))))))))))))))</f>
        <v/>
      </c>
      <c r="AA38" s="82" t="str">
        <f t="shared" si="0"/>
        <v/>
      </c>
      <c r="AB38" s="82"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AC38" s="82"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AD38" s="82"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AE38" s="82"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AF38" s="82"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AG38" s="82"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AH38" s="82"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AI38" s="82" t="str">
        <f>IF('Познавательное развитие'!V39="","",IF('Познавательное развитие'!V39&gt;1.5,"сформирован",IF('Познавательное развитие'!V39&lt;0.5,"не сформирован", "в стадии формирования")))</f>
        <v/>
      </c>
      <c r="AJ38" s="82" t="str">
        <f>IF('Художественно-эстетическое разв'!Z39="","",IF('Художественно-эстетическое разв'!Z39&gt;1.5,"сформирован",IF('Художественно-эстетическое разв'!Z39&lt;0.5,"не сформирован", "в стадии формирования")))</f>
        <v/>
      </c>
      <c r="AK38" s="82" t="str">
        <f>IF('Художественно-эстетическое разв'!AA39="","",IF('Художественно-эстетическое разв'!AA39&gt;1.5,"сформирован",IF('Художественно-эстетическое разв'!AA39&lt;0.5,"не сформирован", "в стадии формирования")))</f>
        <v/>
      </c>
      <c r="AL38" s="296" t="str">
        <f>IF('Социально-коммуникативное разви'!G39="","",IF('Социально-коммуникативное разви'!H39="","",IF('Социально-коммуникативное разви'!I39="","",IF('Социально-коммуникативное разви'!J39="","",IF('Социально-коммуникативное разви'!K39="","",IF('Социально-коммуникативное разви'!L39="","",IF('Социально-коммуникативное разви'!X39="","",IF('Познавательное развитие'!V39="","",IF('Художественно-эстетическое разв'!Z39="","",IF('Художественно-эстетическое разв'!AE39="","",('Социально-коммуникативное разви'!G39+'Социально-коммуникативное разви'!H39+'Социально-коммуникативное разви'!I39+'Социально-коммуникативное разви'!J39+'Социально-коммуникативное разви'!K39+'Социально-коммуникативное разви'!L39+'Социально-коммуникативное разви'!X39+'Познавательное развитие'!V39+'Художественно-эстетическое разв'!Z39+'Художественно-эстетическое разв'!AE39)/10))))))))))</f>
        <v/>
      </c>
      <c r="AM38" s="82" t="str">
        <f t="shared" si="1"/>
        <v/>
      </c>
      <c r="AN38" s="82"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AO38" s="82" t="str">
        <f>IF('Социально-коммуникативное разви'!V39="","",IF('Социально-коммуникативное разви'!V39&gt;1.5,"сформирован",IF('Социально-коммуникативное разви'!V39&lt;0.5,"не сформирован", "в стадии формирования")))</f>
        <v/>
      </c>
      <c r="AP38" s="82" t="str">
        <f>IF('Социально-коммуникативное разви'!W39="","",IF('Социально-коммуникативное разви'!W39&gt;1.5,"сформирован",IF('Социально-коммуникативное разви'!W39&lt;0.5,"не сформирован", "в стадии формирования")))</f>
        <v/>
      </c>
      <c r="AQ38" s="82" t="str">
        <f>IF('Художественно-эстетическое разв'!Y39="","",IF('Художественно-эстетическое разв'!Y39&gt;1.5,"сформирован",IF('Художественно-эстетическое разв'!Y39&lt;0.5,"не сформирован", "в стадии формирования")))</f>
        <v/>
      </c>
      <c r="AR38" s="82" t="str">
        <f>IF('Художественно-эстетическое разв'!Z39="","",IF('Художественно-эстетическое разв'!Z39&gt;1.5,"сформирован",IF('Художественно-эстетическое разв'!Z39&lt;0.5,"не сформирован", "в стадии формирования")))</f>
        <v/>
      </c>
      <c r="AS38" s="296" t="str">
        <f>IF('Социально-коммуникативное разви'!U39="","",IF('Социально-коммуникативное разви'!V39="","",IF('Социально-коммуникативное разви'!W39="","",IF('Художественно-эстетическое разв'!#REF!="","",IF('Художественно-эстетическое разв'!AC39="","",IF('Художественно-эстетическое разв'!AD39="","",('Социально-коммуникативное разви'!U39+'Социально-коммуникативное разви'!V39+'Социально-коммуникативное разви'!W39+'Художественно-эстетическое разв'!#REF!+'Художественно-эстетическое разв'!AC39+'Художественно-эстетическое разв'!AD39)/6))))))</f>
        <v/>
      </c>
      <c r="AT38" s="82" t="str">
        <f t="shared" si="2"/>
        <v/>
      </c>
      <c r="AU38" s="82" t="str">
        <f>IF('Речевое развитие'!D38="","",IF('Речевое развитие'!D38&gt;1.5,"сформирован",IF('Речевое развитие'!D38&lt;0.5,"не сформирован", "в стадии формирования")))</f>
        <v/>
      </c>
      <c r="AV38" s="82" t="str">
        <f>IF('Речевое развитие'!E38="","",IF('Речевое развитие'!E38&gt;1.5,"сформирован",IF('Речевое развитие'!E38&lt;0.5,"не сформирован", "в стадии формирования")))</f>
        <v/>
      </c>
      <c r="AW38" s="82" t="str">
        <f>IF('Речевое развитие'!F38="","",IF('Речевое развитие'!F38&gt;1.5,"сформирован",IF('Речевое развитие'!F38&lt;0.5,"не сформирован", "в стадии формирования")))</f>
        <v/>
      </c>
      <c r="AX38" s="82" t="str">
        <f>IF('Речевое развитие'!G38="","",IF('Речевое развитие'!G38&gt;1.5,"сформирован",IF('Речевое развитие'!G38&lt;0.5,"не сформирован", "в стадии формирования")))</f>
        <v/>
      </c>
      <c r="AY38" s="82" t="str">
        <f>IF('Речевое развитие'!H38="","",IF('Речевое развитие'!H38&gt;1.5,"сформирован",IF('Речевое развитие'!H38&lt;0.5,"не сформирован", "в стадии формирования")))</f>
        <v/>
      </c>
      <c r="AZ38" s="82" t="str">
        <f>IF('Речевое развитие'!I38="","",IF('Речевое развитие'!I38&gt;1.5,"сформирован",IF('Речевое развитие'!I38&lt;0.5,"не сформирован", "в стадии формирования")))</f>
        <v/>
      </c>
      <c r="BA38" s="82" t="str">
        <f>IF('Речевое развитие'!J38="","",IF('Речевое развитие'!J38&gt;1.5,"сформирован",IF('Речевое развитие'!J38&lt;0.5,"не сформирован", "в стадии формирования")))</f>
        <v/>
      </c>
      <c r="BB38" s="82" t="str">
        <f>IF('Речевое развитие'!K38="","",IF('Речевое развитие'!K38&gt;1.5,"сформирован",IF('Речевое развитие'!K38&lt;0.5,"не сформирован", "в стадии формирования")))</f>
        <v/>
      </c>
      <c r="BC38" s="82" t="str">
        <f>IF('Речевое развитие'!L38="","",IF('Речевое развитие'!L38&gt;1.5,"сформирован",IF('Речевое развитие'!L38&lt;0.5,"не сформирован", "в стадии формирования")))</f>
        <v/>
      </c>
      <c r="BD38" s="82" t="str">
        <f>IF('Речевое развитие'!M38="","",IF('Речевое развитие'!M38&gt;1.5,"сформирован",IF('Речевое развитие'!M38&lt;0.5,"не сформирован", "в стадии формирования")))</f>
        <v/>
      </c>
      <c r="BE38" s="82" t="str">
        <f>IF('Речевое развитие'!N38="","",IF('Речевое развитие'!N38&gt;1.5,"сформирован",IF('Речевое развитие'!N38&lt;0.5,"не сформирован", "в стадии формирования")))</f>
        <v/>
      </c>
      <c r="BF38" s="214" t="str">
        <f>IF('Речевое развитие'!D38="","",IF('Речевое развитие'!E38="","",IF('Речевое развитие'!F38="","",IF('Речевое развитие'!G38="","",IF('Речевое развитие'!H38="","",IF('Речевое развитие'!I38="","",IF('Речевое развитие'!J38="","",IF('Речевое развитие'!K38="","",IF('Речевое развитие'!L38="","",IF('Речевое развитие'!M38="","",IF('Речевое развитие'!N38="","",('Речевое развитие'!D38+'Речевое развитие'!E38+'Речевое развитие'!F38+'Речевое развитие'!G38+'Речевое развитие'!H38+'Речевое развитие'!I38+'Речевое развитие'!J38+'Речевое развитие'!K38+'Речевое развитие'!L38+'Речевое развитие'!M38+'Речевое развитие'!N38)/11)))))))))))</f>
        <v/>
      </c>
      <c r="BG38" s="82" t="str">
        <f t="shared" si="3"/>
        <v/>
      </c>
      <c r="BH38" s="82" t="str">
        <f>IF('Художественно-эстетическое разв'!Y39="","",IF('Художественно-эстетическое разв'!Y39&gt;1.5,"сформирован",IF('Художественно-эстетическое разв'!Y39&lt;0.5,"не сформирован", "в стадии формирования")))</f>
        <v/>
      </c>
      <c r="BI38" s="82" t="str">
        <f>IF('Физическое развитие'!D38="","",IF('Физическое развитие'!D38&gt;1.5,"сформирован",IF('Физическое развитие'!D38&lt;0.5,"не сформирован", "в стадии формирования")))</f>
        <v/>
      </c>
      <c r="BJ38" s="82" t="str">
        <f>IF('Физическое развитие'!E38="","",IF('Физическое развитие'!E38&gt;1.5,"сформирован",IF('Физическое развитие'!E38&lt;0.5,"не сформирован", "в стадии формирования")))</f>
        <v/>
      </c>
      <c r="BK38" s="82" t="str">
        <f>IF('Физическое развитие'!F38="","",IF('Физическое развитие'!F38&gt;1.5,"сформирован",IF('Физическое развитие'!F38&lt;0.5,"не сформирован", "в стадии формирования")))</f>
        <v/>
      </c>
      <c r="BL38" s="82" t="str">
        <f>IF('Физическое развитие'!G38="","",IF('Физическое развитие'!G38&gt;1.5,"сформирован",IF('Физическое развитие'!G38&lt;0.5,"не сформирован", "в стадии формирования")))</f>
        <v/>
      </c>
      <c r="BM38" s="82" t="str">
        <f>IF('Физическое развитие'!H38="","",IF('Физическое развитие'!H38&gt;1.5,"сформирован",IF('Физическое развитие'!H38&lt;0.5,"не сформирован", "в стадии формирования")))</f>
        <v/>
      </c>
      <c r="BN38" s="82" t="str">
        <f>IF('Физическое развитие'!I38="","",IF('Физическое развитие'!I38&gt;1.5,"сформирован",IF('Физическое развитие'!I38&lt;0.5,"не сформирован", "в стадии формирования")))</f>
        <v/>
      </c>
      <c r="BO38" s="82" t="str">
        <f>IF('Физическое развитие'!J38="","",IF('Физическое развитие'!J38&gt;1.5,"сформирован",IF('Физическое развитие'!J38&lt;0.5,"не сформирован", "в стадии формирования")))</f>
        <v/>
      </c>
      <c r="BP38" s="82" t="str">
        <f>IF('Физическое развитие'!K38="","",IF('Физическое развитие'!K38&gt;1.5,"сформирован",IF('Физическое развитие'!K38&lt;0.5,"не сформирован", "в стадии формирования")))</f>
        <v/>
      </c>
      <c r="BQ38" s="82" t="str">
        <f>IF('Физическое развитие'!L38="","",IF('Физическое развитие'!L38&gt;1.5,"сформирован",IF('Физическое развитие'!L38&lt;0.5,"не сформирован", "в стадии формирования")))</f>
        <v/>
      </c>
      <c r="BR38" s="82" t="str">
        <f>IF('Физическое развитие'!M38="","",IF('Физическое развитие'!M38&gt;1.5,"сформирован",IF('Физическое развитие'!M38&lt;0.5,"не сформирован", "в стадии формирования")))</f>
        <v/>
      </c>
      <c r="BS38" s="82" t="str">
        <f>IF('Физическое развитие'!N38="","",IF('Физическое развитие'!N38&gt;1.5,"сформирован",IF('Физическое развитие'!N38&lt;0.5,"не сформирован", "в стадии формирования")))</f>
        <v/>
      </c>
      <c r="BT38" s="82" t="str">
        <f>IF('Физическое развитие'!O38="","",IF('Физическое развитие'!O38&gt;1.5,"сформирован",IF('Физическое развитие'!O38&lt;0.5,"не сформирован", "в стадии формирования")))</f>
        <v/>
      </c>
      <c r="BU38" s="82" t="str">
        <f>IF('Физическое развитие'!P38="","",IF('Физическое развитие'!P38&gt;1.5,"сформирован",IF('Физическое развитие'!P38&lt;0.5,"не сформирован", "в стадии формирования")))</f>
        <v/>
      </c>
      <c r="BV38" s="296" t="str">
        <f>IF('Художественно-эстетическое разв'!Y39="","",IF('Физическое развитие'!D38="","",IF('Физическое развитие'!E38="","",IF('Физическое развитие'!F38="","",IF('Физическое развитие'!H38="","",IF('Физическое развитие'!I38="","",IF('Физическое развитие'!J38="","",IF('Физическое развитие'!L38="","",IF('Физическое развитие'!M38="","",IF('Физическое развитие'!G38="","",IF('Физическое развитие'!N38="","",IF('Физическое развитие'!O38="","",IF('Физическое развитие'!P38="","",IF('Физическое развитие'!Q38="","",('Художественно-эстетическое разв'!Y39+'Физическое развитие'!D38+'Физическое развитие'!E38+'Физическое развитие'!F38+'Физическое развитие'!H38+'Физическое развитие'!I38+'Физическое развитие'!J38+'Физическое развитие'!L38+'Физическое развитие'!M38+'Физическое развитие'!G38+'Физическое развитие'!N38+'Физическое развитие'!O38+'Физическое развитие'!P38+'Физическое развитие'!Q38)/14))))))))))))))</f>
        <v/>
      </c>
      <c r="BW38" s="82" t="str">
        <f t="shared" si="4"/>
        <v/>
      </c>
      <c r="BX38" s="82"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BY38" s="82" t="str">
        <f>IF('Социально-коммуникативное разви'!N39="","",IF('Социально-коммуникативное разви'!N39&gt;1.5,"сформирован",IF('Социально-коммуникативное разви'!N39&lt;0.5,"не сформирован", "в стадии формирования")))</f>
        <v/>
      </c>
      <c r="BZ38" s="82" t="str">
        <f>IF('Социально-коммуникативное разви'!O39="","",IF('Социально-коммуникативное разви'!O39&gt;1.5,"сформирован",IF('Социально-коммуникативное разви'!O39&lt;0.5,"не сформирован", "в стадии формирования")))</f>
        <v/>
      </c>
      <c r="CA38" s="82" t="str">
        <f>IF('Социально-коммуникативное разви'!P39="","",IF('Социально-коммуникативное разви'!P39&gt;1.5,"сформирован",IF('Социально-коммуникативное разви'!P39&lt;0.5,"не сформирован", "в стадии формирования")))</f>
        <v/>
      </c>
      <c r="CB38" s="82" t="str">
        <f>IF('Социально-коммуникативное разви'!Q39="","",IF('Социально-коммуникативное разви'!Q39&gt;1.5,"сформирован",IF('Социально-коммуникативное разви'!Q39&lt;0.5,"не сформирован", "в стадии формирования")))</f>
        <v/>
      </c>
      <c r="CC38" s="82" t="str">
        <f>IF('Социально-коммуникативное разви'!R39="","",IF('Социально-коммуникативное разви'!R39&gt;1.5,"сформирован",IF('Социально-коммуникативное разви'!R39&lt;0.5,"не сформирован", "в стадии формирования")))</f>
        <v/>
      </c>
      <c r="CD38" s="82"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CE38" s="82"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CF38" s="82"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CG38" s="82" t="str">
        <f>IF('Социально-коммуникативное разви'!V39="","",IF('Социально-коммуникативное разви'!V39&gt;1.5,"сформирован",IF('Социально-коммуникативное разви'!V39&lt;0.5,"не сформирован", "в стадии формирования")))</f>
        <v/>
      </c>
      <c r="CH38" s="82" t="str">
        <f>IF('Социально-коммуникативное разви'!W39="","",IF('Социально-коммуникативное разви'!W39&gt;1.5,"сформирован",IF('Социально-коммуникативное разви'!W39&lt;0.5,"не сформирован", "в стадии формирования")))</f>
        <v/>
      </c>
      <c r="CI38" s="82" t="str">
        <f>IF('Социально-коммуникативное разви'!X39="","",IF('Социально-коммуникативное разви'!X39&gt;1.5,"сформирован",IF('Социально-коммуникативное разви'!X39&lt;0.5,"не сформирован", "в стадии формирования")))</f>
        <v/>
      </c>
      <c r="CJ38" s="82" t="str">
        <f>IF('Социально-коммуникативное разви'!Y39="","",IF('Социально-коммуникативное разви'!Y39&gt;1.5,"сформирован",IF('Социально-коммуникативное разви'!Y39&lt;0.5,"не сформирован", "в стадии формирования")))</f>
        <v/>
      </c>
      <c r="CK38" s="82" t="str">
        <f>IF('Социально-коммуникативное разви'!Z39="","",IF('Социально-коммуникативное разви'!Z39&gt;1.5,"сформирован",IF('Социально-коммуникативное разви'!Z39&lt;0.5,"не сформирован", "в стадии формирования")))</f>
        <v/>
      </c>
      <c r="CL38" s="82" t="str">
        <f>IF('Физическое развитие'!K38="","",IF('Физическое развитие'!K38&gt;1.5,"сформирован",IF('Физическое развитие'!K38&lt;0.5,"не сформирован", "в стадии формирования")))</f>
        <v/>
      </c>
      <c r="CM38" s="214" t="str">
        <f>IF('Социально-коммуникативное разви'!M39="","",IF('Социально-коммуникативное разви'!N39="","",IF('Социально-коммуникативное разви'!AI39="","",IF('Социально-коммуникативное разви'!AN39="","",IF('Социально-коммуникативное разви'!AO39="","",IF('Социально-коммуникативное разви'!AP39="","",IF('Социально-коммуникативное разви'!AQ39="","",IF('Социально-коммуникативное разви'!AR39="","",IF('Социально-коммуникативное разви'!AS39="","",IF('Социально-коммуникативное разви'!AT39="","",IF('Социально-коммуникативное разви'!AV39="","",IF('Социально-коммуникативное разви'!AW39="","",IF('Социально-коммуникативное разви'!AX39="","",IF('Социально-коммуникативное разви'!AY39="","",IF('Физическое развитие'!K38="","",('Социально-коммуникативное разви'!M39+'Социально-коммуникативное разви'!N39+'Социально-коммуникативное разви'!AI39+'Социально-коммуникативное разви'!AN39+'Социально-коммуникативное разви'!AO39+'Социально-коммуникативное разви'!AP39+'Социально-коммуникативное разви'!AQ39+'Социально-коммуникативное разви'!AR39+'Социально-коммуникативное разви'!AS39+'Социально-коммуникативное разви'!AT39+'Социально-коммуникативное разви'!AV39+'Социально-коммуникативное разви'!AW39+'Социально-коммуникативное разви'!AX39+'Социально-коммуникативное разви'!AY39+'Физическое развитие'!K38)/15)))))))))))))))</f>
        <v/>
      </c>
      <c r="CN38" s="82" t="str">
        <f t="shared" si="5"/>
        <v/>
      </c>
      <c r="CO38" s="82" t="str">
        <f>IF('Социально-коммуникативное разви'!D39="","",IF('Социально-коммуникативное разви'!D39&gt;1.5,"сформирован",IF('Социально-коммуникативное разви'!D39&lt;0.5,"не сформирован", "в стадии формирования")))</f>
        <v/>
      </c>
      <c r="CP38" s="82"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CQ38" s="82"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CR38" s="82" t="str">
        <f>IF('Социально-коммуникативное разви'!Q39="","",IF('Социально-коммуникативное разви'!Q39&gt;1.5,"сформирован",IF('Социально-коммуникативное разви'!Q39&lt;0.5,"не сформирован", "в стадии формирования")))</f>
        <v/>
      </c>
      <c r="CS38" s="82" t="str">
        <f>IF('Социально-коммуникативное разви'!R39="","",IF('Социально-коммуникативное разви'!R39&gt;1.5,"сформирован",IF('Социально-коммуникативное разви'!R39&lt;0.5,"не сформирован", "в стадии формирования")))</f>
        <v/>
      </c>
      <c r="CT38" s="82"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CU38" s="82"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CV38" s="82" t="str">
        <f>IF('Социально-коммуникативное разви'!Y39="","",IF('Социально-коммуникативное разви'!Y39&gt;1.5,"сформирован",IF('Социально-коммуникативное разви'!Y39&lt;0.5,"не сформирован", "в стадии формирования")))</f>
        <v/>
      </c>
      <c r="CW38" s="82" t="str">
        <f>IF('Социально-коммуникативное разви'!Z39="","",IF('Социально-коммуникативное разви'!Z39&gt;1.5,"сформирован",IF('Социально-коммуникативное разви'!Z39&lt;0.5,"не сформирован", "в стадии формирования")))</f>
        <v/>
      </c>
      <c r="CX38" s="82" t="str">
        <f>IF('Социально-коммуникативное разви'!AU39="","",IF('Социально-коммуникативное разви'!AU39&gt;1.5,"сформирован",IF('Социально-коммуникативное разви'!AU39&lt;0.5,"не сформирован", "в стадии формирования")))</f>
        <v/>
      </c>
      <c r="CY38" s="82" t="str">
        <f>IF('Социально-коммуникативное разви'!AZ39="","",IF('Социально-коммуникативное разви'!AZ39&gt;1.5,"сформирован",IF('Социально-коммуникативное разви'!AZ39&lt;0.5,"не сформирован", "в стадии формирования")))</f>
        <v/>
      </c>
      <c r="CZ38" s="82" t="str">
        <f>IF('Социально-коммуникативное разви'!BA39="","",IF('Социально-коммуникативное разви'!BA39&gt;1.5,"сформирован",IF('Социально-коммуникативное разви'!BA39&lt;0.5,"не сформирован", "в стадии формирования")))</f>
        <v/>
      </c>
      <c r="DA38" s="82" t="str">
        <f>IF('Социально-коммуникативное разви'!BB39="","",IF('Социально-коммуникативное разви'!BB39&gt;1.5,"сформирован",IF('Социально-коммуникативное разви'!BB39&lt;0.5,"не сформирован", "в стадии формирования")))</f>
        <v/>
      </c>
      <c r="DB38" s="82" t="str">
        <f>IF('Познавательное развитие'!G39="","",IF('Познавательное развитие'!G39&gt;1.5,"сформирован",IF('Познавательное развитие'!G39&lt;0.5,"не сформирован", "в стадии формирования")))</f>
        <v/>
      </c>
      <c r="DC38" s="82" t="str">
        <f>IF('Познавательное развитие'!H39="","",IF('Познавательное развитие'!H39&gt;1.5,"сформирован",IF('Познавательное развитие'!H39&lt;0.5,"не сформирован", "в стадии формирования")))</f>
        <v/>
      </c>
      <c r="DD38" s="82" t="str">
        <f>IF('Познавательное развитие'!T39="","",IF('Познавательное развитие'!T39&gt;1.5,"сформирован",IF('Познавательное развитие'!T39&lt;0.5,"не сформирован", "в стадии формирования")))</f>
        <v/>
      </c>
      <c r="DE38" s="82" t="str">
        <f>IF('Познавательное развитие'!U39="","",IF('Познавательное развитие'!U39&gt;1.5,"сформирован",IF('Познавательное развитие'!U39&lt;0.5,"не сформирован", "в стадии формирования")))</f>
        <v/>
      </c>
      <c r="DF38" s="82" t="str">
        <f>IF('Познавательное развитие'!W39="","",IF('Познавательное развитие'!W39&gt;1.5,"сформирован",IF('Познавательное развитие'!W39&lt;0.5,"не сформирован", "в стадии формирования")))</f>
        <v/>
      </c>
      <c r="DG38" s="82" t="str">
        <f>IF('Познавательное развитие'!X39="","",IF('Познавательное развитие'!X39&gt;1.5,"сформирован",IF('Познавательное развитие'!X39&lt;0.5,"не сформирован", "в стадии формирования")))</f>
        <v/>
      </c>
      <c r="DH38" s="82" t="str">
        <f>IF('Познавательное развитие'!AB39="","",IF('Познавательное развитие'!AB39&gt;1.5,"сформирован",IF('Познавательное развитие'!AB39&lt;0.5,"не сформирован", "в стадии формирования")))</f>
        <v/>
      </c>
      <c r="DI38" s="82" t="str">
        <f>IF('Познавательное развитие'!AC39="","",IF('Познавательное развитие'!AC39&gt;1.5,"сформирован",IF('Познавательное развитие'!AC39&lt;0.5,"не сформирован", "в стадии формирования")))</f>
        <v/>
      </c>
      <c r="DJ38" s="82" t="str">
        <f>IF('Познавательное развитие'!AD39="","",IF('Познавательное развитие'!AD39&gt;1.5,"сформирован",IF('Познавательное развитие'!AD39&lt;0.5,"не сформирован", "в стадии формирования")))</f>
        <v/>
      </c>
      <c r="DK38" s="82" t="str">
        <f>IF('Познавательное развитие'!AE39="","",IF('Познавательное развитие'!AE39&gt;1.5,"сформирован",IF('Познавательное развитие'!AE39&lt;0.5,"не сформирован", "в стадии формирования")))</f>
        <v/>
      </c>
      <c r="DL38" s="82" t="str">
        <f>IF('Познавательное развитие'!AF39="","",IF('Познавательное развитие'!AF39&gt;1.5,"сформирован",IF('Познавательное развитие'!AF39&lt;0.5,"не сформирован", "в стадии формирования")))</f>
        <v/>
      </c>
      <c r="DM38" s="82" t="str">
        <f>IF('Познавательное развитие'!AG39="","",IF('Познавательное развитие'!AG39&gt;1.5,"сформирован",IF('Познавательное развитие'!AG39&lt;0.5,"не сформирован", "в стадии формирования")))</f>
        <v/>
      </c>
      <c r="DN38" s="82" t="str">
        <f>IF('Познавательное развитие'!AI39="","",IF('Познавательное развитие'!AI39&gt;1.5,"сформирован",IF('Познавательное развитие'!AI39&lt;0.5,"не сформирован", "в стадии формирования")))</f>
        <v/>
      </c>
      <c r="DO38" s="82" t="str">
        <f>IF('Познавательное развитие'!AJ39="","",IF('Познавательное развитие'!AJ39&gt;1.5,"сформирован",IF('Познавательное развитие'!AJ39&lt;0.5,"не сформирован", "в стадии формирования")))</f>
        <v/>
      </c>
      <c r="DP38" s="82" t="str">
        <f>IF('Познавательное развитие'!AK39="","",IF('Познавательное развитие'!AK39&gt;1.5,"сформирован",IF('Познавательное развитие'!AK39&lt;0.5,"не сформирован", "в стадии формирования")))</f>
        <v/>
      </c>
      <c r="DQ38" s="82" t="str">
        <f>IF('Познавательное развитие'!AL39="","",IF('Познавательное развитие'!AL39&gt;1.5,"сформирован",IF('Познавательное развитие'!AL39&lt;0.5,"не сформирован", "в стадии формирования")))</f>
        <v/>
      </c>
      <c r="DR38" s="82" t="str">
        <f>IF('Речевое развитие'!Q38="","",IF('Речевое развитие'!Q38&gt;1.5,"сформирован",IF('Речевое развитие'!Q38&lt;0.5,"не сформирован", "в стадии формирования")))</f>
        <v/>
      </c>
      <c r="DS38" s="82" t="str">
        <f>IF('Речевое развитие'!R38="","",IF('Речевое развитие'!R38&gt;1.5,"сформирован",IF('Речевое развитие'!R38&lt;0.5,"не сформирован", "в стадии формирования")))</f>
        <v/>
      </c>
      <c r="DT38" s="82" t="str">
        <f>IF('Речевое развитие'!S38="","",IF('Речевое развитие'!S38&gt;1.5,"сформирован",IF('Речевое развитие'!S38&lt;0.5,"не сформирован", "в стадии формирования")))</f>
        <v/>
      </c>
      <c r="DU38" s="82" t="str">
        <f>IF('Речевое развитие'!T38="","",IF('Речевое развитие'!T38&gt;1.5,"сформирован",IF('Речевое развитие'!T38&lt;0.5,"не сформирован", "в стадии формирования")))</f>
        <v/>
      </c>
      <c r="DV38" s="82" t="str">
        <f>IF('Речевое развитие'!U38="","",IF('Речевое развитие'!U38&gt;1.5,"сформирован",IF('Речевое развитие'!U38&lt;0.5,"не сформирован", "в стадии формирования")))</f>
        <v/>
      </c>
      <c r="DW38" s="82" t="str">
        <f>IF('Художественно-эстетическое разв'!S39="","",IF('Художественно-эстетическое разв'!S39&gt;1.5,"сформирован",IF('Художественно-эстетическое разв'!S39&lt;0.5,"не сформирован", "в стадии формирования")))</f>
        <v/>
      </c>
      <c r="DX38" s="82" t="str">
        <f>IF('Художественно-эстетическое разв'!T39="","",IF('Художественно-эстетическое разв'!T39&gt;1.5,"сформирован",IF('Художественно-эстетическое разв'!T39&lt;0.5,"не сформирован", "в стадии формирования")))</f>
        <v/>
      </c>
      <c r="DY38" s="82" t="str">
        <f>IF('Физическое развитие'!T38="","",IF('Физическое развитие'!T38&gt;1.5,"сформирован",IF('Физическое развитие'!T38&lt;0.5,"не сформирован", "в стадии формирования")))</f>
        <v/>
      </c>
      <c r="DZ38" s="82" t="str">
        <f>IF('Физическое развитие'!U38="","",IF('Физическое развитие'!U38&gt;1.5,"сформирован",IF('Физическое развитие'!U38&lt;0.5,"не сформирован", "в стадии формирования")))</f>
        <v/>
      </c>
      <c r="EA38" s="82" t="str">
        <f>IF('Физическое развитие'!V38="","",IF('Физическое развитие'!V38&gt;1.5,"сформирован",IF('Физическое развитие'!V38&lt;0.5,"не сформирован", "в стадии формирования")))</f>
        <v/>
      </c>
      <c r="EB38" s="214" t="str">
        <f>IF('Социально-коммуникативное разви'!D39="","",IF('Социально-коммуникативное разви'!E39="","",IF('Социально-коммуникативное разви'!F39="","",IF('Социально-коммуникативное разви'!Q39="","",IF('Социально-коммуникативное разви'!R39="","",IF('Социально-коммуникативное разви'!S39="","",IF('Социально-коммуникативное разви'!T39="","",IF('Социально-коммуникативное разви'!Y39="","",IF('Социально-коммуникативное разви'!Z39="","",IF('Социально-коммуникативное разви'!AU39="","",IF('Социально-коммуникативное разви'!AZ39="","",IF('Социально-коммуникативное разви'!BA39="","",IF('Социально-коммуникативное разви'!BB39="","",IF('Познавательное развитие'!G39="","",IF('Познавательное развитие'!H39="","",IF('Познавательное развитие'!T39="","",IF('Познавательное развитие'!U39="","",IF('Познавательное развитие'!W39="","",IF('Познавательное развитие'!X39="","",IF('Познавательное развитие'!AB39="","",IF('Познавательное развитие'!AC39="","",IF('Познавательное развитие'!AD39="","",IF('Познавательное развитие'!AE39="","",IF('Познавательное развитие'!AF39="","",IF('Познавательное развитие'!AG39="","",IF('Познавательное развитие'!AI39="","",IF('Познавательное развитие'!AJ39="","",IF('Познавательное развитие'!AK39="","",IF('Познавательное развитие'!AL39="","",IF('Речевое развитие'!Q38="","",IF('Речевое развитие'!R38="","",IF('Речевое развитие'!S38="","",IF('Речевое развитие'!T38="","",IF('Речевое развитие'!U38="","",IF('Художественно-эстетическое разв'!S39="","",IF('Художественно-эстетическое разв'!T39="","",IF('Физическое развитие'!T38="","",IF('Физическое развитие'!U38="","",IF('Физическое развитие'!V38="","",('Социально-коммуникативное разви'!D39+'Социально-коммуникативное разви'!E39+'Социально-коммуникативное разви'!F39+'Социально-коммуникативное разви'!Q39+'Социально-коммуникативное разви'!R39+'Социально-коммуникативное разви'!S39+'Социально-коммуникативное разви'!T39+'Социально-коммуникативное разви'!Y39+'Социально-коммуникативное разви'!Z39+'Социально-коммуникативное разви'!AU39+'Социально-коммуникативное разви'!AZ39+'Социально-коммуникативное разви'!BA39+'Социально-коммуникативное разви'!BB39+'Познавательное развитие'!G39+'Познавательное развитие'!H39+'Познавательное развитие'!T39+'Познавательное развитие'!U39+'Познавательное развитие'!W39+'Познавательное развитие'!X39+'Познавательное развитие'!AB39+'Познавательное развитие'!AC39+'Познавательное развитие'!AD39+'Познавательное развитие'!AE39+'Познавательное развитие'!AF39+'Познавательное развитие'!AG39+'Познавательное развитие'!AI39+'Познавательное развитие'!AJ39+'Познавательное развитие'!AK39+'Познавательное развитие'!AL39+'Речевое развитие'!Q38+'Речевое развитие'!R38+'Речевое развитие'!S38+'Речевое развитие'!T38+'Речевое развитие'!U38+'Художественно-эстетическое разв'!S39+'Художественно-эстетическое разв'!T39+'Физическое развитие'!T38+'Физическое развитие'!U38+'Физическое развитие'!V38)/39)))))))))))))))))))))))))))))))))))))))</f>
        <v/>
      </c>
      <c r="EC38" s="82" t="str">
        <f t="shared" si="6"/>
        <v/>
      </c>
    </row>
    <row r="39" spans="1:133" s="85" customFormat="1">
      <c r="Z39" s="214" t="str">
        <f>IF('Социально-коммуникативное разви'!AA40="","",IF('Социально-коммуникативное разви'!AF40="","",IF('Социально-коммуникативное разви'!AG40="","",IF('Социально-коммуникативное разви'!AH40="","",IF('Социально-коммуникативное разви'!AJ40="","",IF('Социально-коммуникативное разви'!AK40="","",IF('Познавательное развитие'!D40="","",IF('Познавательное развитие'!I40="","",IF('Познавательное развитие'!M40="","",IF('Познавательное развитие'!N40="","",IF('Познавательное развитие'!O40="","",IF('Познавательное развитие'!P40="","",IF('Познавательное развитие'!Q40="","",IF('Познавательное развитие'!Y40="","",IF('Художественно-эстетическое разв'!D40="","",IF('Художественно-эстетическое разв'!G40="","",IF('Художественно-эстетическое разв'!H40="","",IF('Художественно-эстетическое разв'!I40="","",IF('Физическое развитие'!W39="","",IF('Художественно-эстетическое разв'!L40="","",IF('Художественно-эстетическое разв'!M40="","",IF('Художественно-эстетическое разв'!U40="","",('Социально-коммуникативное разви'!AA40+'Социально-коммуникативное разви'!AF40+'Социально-коммуникативное разви'!AG40+'Социально-коммуникативное разви'!AH40+'Социально-коммуникативное разви'!AJ40+'Социально-коммуникативное разви'!AK40+'Познавательное развитие'!D40+'Познавательное развитие'!I40+'Познавательное развитие'!M40+'Познавательное развитие'!N40+'Познавательное развитие'!O40+'Познавательное развитие'!P40+'Познавательное развитие'!Q40+'Познавательное развитие'!Y40+'Художественно-эстетическое разв'!D40+'Художественно-эстетическое разв'!G40+'Художественно-эстетическое разв'!H40+'Художественно-эстетическое разв'!I40+'Художественно-эстетическое разв'!L40+'Художественно-эстетическое разв'!M40+'Художественно-эстетическое разв'!U40+'Физическое развитие'!W39)/22))))))))))))))))))))))</f>
        <v/>
      </c>
      <c r="AU39" s="82" t="str">
        <f>IF('Речевое развитие'!D39="","",IF('Речевое развитие'!D39&gt;1.5,"сформирован",IF('Речевое развитие'!D39&lt;0.5,"не сформирован", "в стадии формирования")))</f>
        <v/>
      </c>
      <c r="BF39" s="214" t="str">
        <f>IF('Речевое развитие'!D39="","",IF('Речевое развитие'!E39="","",IF('Речевое развитие'!F39="","",IF('Речевое развитие'!G39="","",IF('Речевое развитие'!H39="","",IF('Речевое развитие'!I39="","",IF('Речевое развитие'!J39="","",IF('Речевое развитие'!K39="","",IF('Речевое развитие'!L39="","",IF('Речевое развитие'!M39="","",IF('Речевое развитие'!N39="","",('Речевое развитие'!D39+'Речевое развитие'!E39+'Речевое развитие'!F39+'Речевое развитие'!G39+'Речевое развитие'!H39+'Речевое развитие'!I39+'Речевое развитие'!J39+'Речевое развитие'!K39+'Речевое развитие'!L39+'Речевое развитие'!M39+'Речевое развитие'!N39)/11)))))))))))</f>
        <v/>
      </c>
      <c r="BG39" s="82" t="str">
        <f t="shared" si="3"/>
        <v/>
      </c>
      <c r="CR39" s="82" t="str">
        <f>IF('Социально-коммуникативное разви'!Q40="","",IF('Социально-коммуникативное разви'!Q40&gt;1.5,"сформирован",IF('Социально-коммуникативное разви'!Q40&lt;0.5,"не сформирован", "в стадии формирования")))</f>
        <v/>
      </c>
      <c r="CS39" s="82" t="str">
        <f>IF('Социально-коммуникативное разви'!R40="","",IF('Социально-коммуникативное разви'!R40&gt;1.5,"сформирован",IF('Социально-коммуникативное разви'!R40&lt;0.5,"не сформирован", "в стадии формирования")))</f>
        <v/>
      </c>
      <c r="CT39" s="82" t="str">
        <f>IF('Социально-коммуникативное разви'!S40="","",IF('Социально-коммуникативное разви'!S40&gt;1.5,"сформирован",IF('Социально-коммуникативное разви'!S40&lt;0.5,"не сформирован", "в стадии формирования")))</f>
        <v/>
      </c>
      <c r="CU39" s="82" t="str">
        <f>IF('Социально-коммуникативное разви'!T40="","",IF('Социально-коммуникативное разви'!T40&gt;1.5,"сформирован",IF('Социально-коммуникативное разви'!T40&lt;0.5,"не сформирован", "в стадии формирования")))</f>
        <v/>
      </c>
      <c r="CV39" s="82" t="str">
        <f>IF('Социально-коммуникативное разви'!Y40="","",IF('Социально-коммуникативное разви'!Y40&gt;1.5,"сформирован",IF('Социально-коммуникативное разви'!Y40&lt;0.5,"не сформирован", "в стадии формирования")))</f>
        <v/>
      </c>
      <c r="CW39" s="82" t="str">
        <f>IF('Социально-коммуникативное разви'!Z40="","",IF('Социально-коммуникативное разви'!Z40&gt;1.5,"сформирован",IF('Социально-коммуникативное разви'!Z40&lt;0.5,"не сформирован", "в стадии формирования")))</f>
        <v/>
      </c>
      <c r="CX39" s="82" t="str">
        <f>IF('Социально-коммуникативное разви'!AU40="","",IF('Социально-коммуникативное разви'!AU40&gt;1.5,"сформирован",IF('Социально-коммуникативное разви'!AU40&lt;0.5,"не сформирован", "в стадии формирования")))</f>
        <v/>
      </c>
      <c r="CY39" s="82" t="str">
        <f>IF('Социально-коммуникативное разви'!AZ40="","",IF('Социально-коммуникативное разви'!AZ40&gt;1.5,"сформирован",IF('Социально-коммуникативное разви'!AZ40&lt;0.5,"не сформирован", "в стадии формирования")))</f>
        <v/>
      </c>
      <c r="CZ39" s="82" t="str">
        <f>IF('Социально-коммуникативное разви'!BA40="","",IF('Социально-коммуникативное разви'!BA40&gt;1.5,"сформирован",IF('Социально-коммуникативное разви'!BA40&lt;0.5,"не сформирован", "в стадии формирования")))</f>
        <v/>
      </c>
      <c r="DA39" s="82" t="str">
        <f>IF('Социально-коммуникативное разви'!BB40="","",IF('Социально-коммуникативное разви'!BB40&gt;1.5,"сформирован",IF('Социально-коммуникативное разви'!BB40&lt;0.5,"не сформирован", "в стадии формирования")))</f>
        <v/>
      </c>
      <c r="DB39" s="82" t="str">
        <f>IF('Познавательное развитие'!G40="","",IF('Познавательное развитие'!G40&gt;1.5,"сформирован",IF('Познавательное развитие'!G40&lt;0.5,"не сформирован", "в стадии формирования")))</f>
        <v/>
      </c>
      <c r="DC39" s="82" t="str">
        <f>IF('Познавательное развитие'!H40="","",IF('Познавательное развитие'!H40&gt;1.5,"сформирован",IF('Познавательное развитие'!H40&lt;0.5,"не сформирован", "в стадии формирования")))</f>
        <v/>
      </c>
      <c r="DD39" s="82" t="str">
        <f>IF('Познавательное развитие'!T40="","",IF('Познавательное развитие'!T40&gt;1.5,"сформирован",IF('Познавательное развитие'!T40&lt;0.5,"не сформирован", "в стадии формирования")))</f>
        <v/>
      </c>
      <c r="DE39" s="82" t="str">
        <f>IF('Познавательное развитие'!U40="","",IF('Познавательное развитие'!U40&gt;1.5,"сформирован",IF('Познавательное развитие'!U40&lt;0.5,"не сформирован", "в стадии формирования")))</f>
        <v/>
      </c>
      <c r="DF39" s="82" t="str">
        <f>IF('Познавательное развитие'!W40="","",IF('Познавательное развитие'!W40&gt;1.5,"сформирован",IF('Познавательное развитие'!W40&lt;0.5,"не сформирован", "в стадии формирования")))</f>
        <v/>
      </c>
      <c r="DG39" s="82" t="str">
        <f>IF('Познавательное развитие'!X40="","",IF('Познавательное развитие'!X40&gt;1.5,"сформирован",IF('Познавательное развитие'!X40&lt;0.5,"не сформирован", "в стадии формирования")))</f>
        <v/>
      </c>
      <c r="DN39" s="82" t="str">
        <f>IF('Познавательное развитие'!AI40="","",IF('Познавательное развитие'!AI40&gt;1.5,"сформирован",IF('Познавательное развитие'!AI40&lt;0.5,"не сформирован", "в стадии формирования")))</f>
        <v/>
      </c>
      <c r="DR39" s="82" t="str">
        <f>IF('Речевое развитие'!Q39="","",IF('Речевое развитие'!Q39&gt;1.5,"сформирован",IF('Речевое развитие'!Q39&lt;0.5,"не сформирован", "в стадии формирования")))</f>
        <v/>
      </c>
      <c r="EB39" s="214" t="str">
        <f>IF('Социально-коммуникативное разви'!D40="","",IF('Социально-коммуникативное разви'!E40="","",IF('Социально-коммуникативное разви'!F40="","",IF('Социально-коммуникативное разви'!Q40="","",IF('Социально-коммуникативное разви'!R40="","",IF('Социально-коммуникативное разви'!S40="","",IF('Социально-коммуникативное разви'!T40="","",IF('Социально-коммуникативное разви'!Y40="","",IF('Социально-коммуникативное разви'!Z40="","",IF('Социально-коммуникативное разви'!AU40="","",IF('Социально-коммуникативное разви'!AZ40="","",IF('Социально-коммуникативное разви'!BA40="","",IF('Социально-коммуникативное разви'!BB40="","",IF('Познавательное развитие'!G40="","",IF('Познавательное развитие'!H40="","",IF('Познавательное развитие'!T40="","",IF('Познавательное развитие'!U40="","",IF('Познавательное развитие'!W40="","",IF('Познавательное развитие'!X40="","",IF('Познавательное развитие'!AB40="","",IF('Познавательное развитие'!AC40="","",IF('Познавательное развитие'!AD40="","",IF('Познавательное развитие'!AE40="","",IF('Познавательное развитие'!AF40="","",IF('Познавательное развитие'!AG40="","",IF('Познавательное развитие'!AI40="","",IF('Познавательное развитие'!AJ40="","",IF('Познавательное развитие'!AK40="","",IF('Познавательное развитие'!AL40="","",IF('Речевое развитие'!Q39="","",IF('Речевое развитие'!R39="","",IF('Речевое развитие'!S39="","",IF('Речевое развитие'!T39="","",IF('Речевое развитие'!U39="","",IF('Художественно-эстетическое разв'!S40="","",IF('Художественно-эстетическое разв'!T40="","",IF('Физическое развитие'!T39="","",IF('Физическое развитие'!U39="","",IF('Физическое развитие'!V39="","",('Социально-коммуникативное разви'!D40+'Социально-коммуникативное разви'!E40+'Социально-коммуникативное разви'!F40+'Социально-коммуникативное разви'!Q40+'Социально-коммуникативное разви'!R40+'Социально-коммуникативное разви'!S40+'Социально-коммуникативное разви'!T40+'Социально-коммуникативное разви'!Y40+'Социально-коммуникативное разви'!Z40+'Социально-коммуникативное разви'!AU40+'Социально-коммуникативное разви'!AZ40+'Социально-коммуникативное разви'!BA40+'Социально-коммуникативное разви'!BB40+'Познавательное развитие'!G40+'Познавательное развитие'!H40+'Познавательное развитие'!T40+'Познавательное развитие'!U40+'Познавательное развитие'!W40+'Познавательное развитие'!X40+'Познавательное развитие'!AB40+'Познавательное развитие'!AC40+'Познавательное развитие'!AD40+'Познавательное развитие'!AE40+'Познавательное развитие'!AF40+'Познавательное развитие'!AG40+'Познавательное развитие'!AI40+'Познавательное развитие'!AJ40+'Познавательное развитие'!AK40+'Познавательное развитие'!AL40+'Речевое развитие'!Q39+'Речевое развитие'!R39+'Речевое развитие'!S39+'Речевое развитие'!T39+'Речевое развитие'!U39+'Художественно-эстетическое разв'!S40+'Художественно-эстетическое разв'!T40+'Физическое развитие'!T39+'Физическое развитие'!U39+'Физическое развитие'!V39)/39)))))))))))))))))))))))))))))))))))))))</f>
        <v/>
      </c>
    </row>
    <row r="40" spans="1:133">
      <c r="Z40" s="214" t="str">
        <f>IF('Социально-коммуникативное разви'!AA41="","",IF('Социально-коммуникативное разви'!AF41="","",IF('Социально-коммуникативное разви'!AG41="","",IF('Социально-коммуникативное разви'!AH41="","",IF('Социально-коммуникативное разви'!AJ41="","",IF('Социально-коммуникативное разви'!AK41="","",IF('Познавательное развитие'!D41="","",IF('Познавательное развитие'!I41="","",IF('Познавательное развитие'!M41="","",IF('Познавательное развитие'!N41="","",IF('Познавательное развитие'!O41="","",IF('Познавательное развитие'!P41="","",IF('Познавательное развитие'!Q41="","",IF('Познавательное развитие'!Y41="","",IF('Художественно-эстетическое разв'!D41="","",IF('Художественно-эстетическое разв'!G41="","",IF('Художественно-эстетическое разв'!H41="","",IF('Художественно-эстетическое разв'!I41="","",IF('Физическое развитие'!W40="","",IF('Художественно-эстетическое разв'!L41="","",IF('Художественно-эстетическое разв'!M41="","",IF('Художественно-эстетическое разв'!U41="","",('Социально-коммуникативное разви'!AA41+'Социально-коммуникативное разви'!AF41+'Социально-коммуникативное разви'!AG41+'Социально-коммуникативное разви'!AH41+'Социально-коммуникативное разви'!AJ41+'Социально-коммуникативное разви'!AK41+'Познавательное развитие'!D41+'Познавательное развитие'!I41+'Познавательное развитие'!M41+'Познавательное развитие'!N41+'Познавательное развитие'!O41+'Познавательное развитие'!P41+'Познавательное развитие'!Q41+'Познавательное развитие'!Y41+'Художественно-эстетическое разв'!D41+'Художественно-эстетическое разв'!G41+'Художественно-эстетическое разв'!H41+'Художественно-эстетическое разв'!I41+'Художественно-эстетическое разв'!L41+'Художественно-эстетическое разв'!M41+'Художественно-эстетическое разв'!U41+'Физическое развитие'!W40)/22))))))))))))))))))))))</f>
        <v/>
      </c>
      <c r="BF40" s="214" t="str">
        <f>IF('Речевое развитие'!D40="","",IF('Речевое развитие'!E40="","",IF('Речевое развитие'!F40="","",IF('Речевое развитие'!G40="","",IF('Речевое развитие'!H40="","",IF('Речевое развитие'!I40="","",IF('Речевое развитие'!J40="","",IF('Речевое развитие'!K40="","",IF('Речевое развитие'!L40="","",IF('Речевое развитие'!M40="","",IF('Речевое развитие'!N40="","",('Речевое развитие'!D40+'Речевое развитие'!E40+'Речевое развитие'!F40+'Речевое развитие'!G40+'Речевое развитие'!H40+'Речевое развитие'!I40+'Речевое развитие'!J40+'Речевое развитие'!K40+'Речевое развитие'!L40+'Речевое развитие'!M40+'Речевое развитие'!N40)/11)))))))))))</f>
        <v/>
      </c>
      <c r="CY40" s="82" t="str">
        <f>IF('Социально-коммуникативное разви'!AZ41="","",IF('Социально-коммуникативное разви'!AZ41&gt;1.5,"сформирован",IF('Социально-коммуникативное разви'!AZ41&lt;0.5,"не сформирован", "в стадии формирования")))</f>
        <v/>
      </c>
      <c r="CZ40" s="82" t="str">
        <f>IF('Социально-коммуникативное разви'!BA41="","",IF('Социально-коммуникативное разви'!BA41&gt;1.5,"сформирован",IF('Социально-коммуникативное разви'!BA41&lt;0.5,"не сформирован", "в стадии формирования")))</f>
        <v/>
      </c>
      <c r="DA40" s="82" t="str">
        <f>IF('Социально-коммуникативное разви'!BB41="","",IF('Социально-коммуникативное разви'!BB41&gt;1.5,"сформирован",IF('Социально-коммуникативное разви'!BB41&lt;0.5,"не сформирован", "в стадии формирования")))</f>
        <v/>
      </c>
      <c r="DB40" s="82" t="str">
        <f>IF('Познавательное развитие'!G41="","",IF('Познавательное развитие'!G41&gt;1.5,"сформирован",IF('Познавательное развитие'!G41&lt;0.5,"не сформирован", "в стадии формирования")))</f>
        <v/>
      </c>
      <c r="DC40" s="82" t="str">
        <f>IF('Познавательное развитие'!H41="","",IF('Познавательное развитие'!H41&gt;1.5,"сформирован",IF('Познавательное развитие'!H41&lt;0.5,"не сформирован", "в стадии формирования")))</f>
        <v/>
      </c>
      <c r="DD40" s="82" t="str">
        <f>IF('Познавательное развитие'!T41="","",IF('Познавательное развитие'!T41&gt;1.5,"сформирован",IF('Познавательное развитие'!T41&lt;0.5,"не сформирован", "в стадии формирования")))</f>
        <v/>
      </c>
      <c r="DE40" s="82" t="str">
        <f>IF('Познавательное развитие'!U41="","",IF('Познавательное развитие'!U41&gt;1.5,"сформирован",IF('Познавательное развитие'!U41&lt;0.5,"не сформирован", "в стадии формирования")))</f>
        <v/>
      </c>
      <c r="DF40" s="82" t="str">
        <f>IF('Познавательное развитие'!W41="","",IF('Познавательное развитие'!W41&gt;1.5,"сформирован",IF('Познавательное развитие'!W41&lt;0.5,"не сформирован", "в стадии формирования")))</f>
        <v/>
      </c>
      <c r="DG40" s="82" t="str">
        <f>IF('Познавательное развитие'!X41="","",IF('Познавательное развитие'!X41&gt;1.5,"сформирован",IF('Познавательное развитие'!X41&lt;0.5,"не сформирован", "в стадии формирования")))</f>
        <v/>
      </c>
      <c r="DN40" s="82" t="str">
        <f>IF('Познавательное развитие'!AI41="","",IF('Познавательное развитие'!AI41&gt;1.5,"сформирован",IF('Познавательное развитие'!AI41&lt;0.5,"не сформирован", "в стадии формирования")))</f>
        <v/>
      </c>
      <c r="EB40" s="214" t="str">
        <f>IF('Социально-коммуникативное разви'!D41="","",IF('Социально-коммуникативное разви'!E41="","",IF('Социально-коммуникативное разви'!F41="","",IF('Социально-коммуникативное разви'!Q41="","",IF('Социально-коммуникативное разви'!R41="","",IF('Социально-коммуникативное разви'!S41="","",IF('Социально-коммуникативное разви'!T41="","",IF('Социально-коммуникативное разви'!Y41="","",IF('Социально-коммуникативное разви'!Z41="","",IF('Социально-коммуникативное разви'!AU41="","",IF('Социально-коммуникативное разви'!AZ41="","",IF('Социально-коммуникативное разви'!BA41="","",IF('Социально-коммуникативное разви'!BB41="","",IF('Познавательное развитие'!G41="","",IF('Познавательное развитие'!H41="","",IF('Познавательное развитие'!T41="","",IF('Познавательное развитие'!U41="","",IF('Познавательное развитие'!W41="","",IF('Познавательное развитие'!X41="","",IF('Познавательное развитие'!AB41="","",IF('Познавательное развитие'!AC41="","",IF('Познавательное развитие'!AD41="","",IF('Познавательное развитие'!AE41="","",IF('Познавательное развитие'!AF41="","",IF('Познавательное развитие'!AG41="","",IF('Познавательное развитие'!AI41="","",IF('Познавательное развитие'!AJ41="","",IF('Познавательное развитие'!AK41="","",IF('Познавательное развитие'!AL41="","",IF('Речевое развитие'!Q40="","",IF('Речевое развитие'!R40="","",IF('Речевое развитие'!S40="","",IF('Речевое развитие'!T40="","",IF('Речевое развитие'!U40="","",IF('Художественно-эстетическое разв'!S41="","",IF('Художественно-эстетическое разв'!T41="","",IF('Физическое развитие'!T40="","",IF('Физическое развитие'!U40="","",IF('Физическое развитие'!V40="","",('Социально-коммуникативное разви'!D41+'Социально-коммуникативное разви'!E41+'Социально-коммуникативное разви'!F41+'Социально-коммуникативное разви'!Q41+'Социально-коммуникативное разви'!R41+'Социально-коммуникативное разви'!S41+'Социально-коммуникативное разви'!T41+'Социально-коммуникативное разви'!Y41+'Социально-коммуникативное разви'!Z41+'Социально-коммуникативное разви'!AU41+'Социально-коммуникативное разви'!AZ41+'Социально-коммуникативное разви'!BA41+'Социально-коммуникативное разви'!BB41+'Познавательное развитие'!G41+'Познавательное развитие'!H41+'Познавательное развитие'!T41+'Познавательное развитие'!U41+'Познавательное развитие'!W41+'Познавательное развитие'!X41+'Познавательное развитие'!AB41+'Познавательное развитие'!AC41+'Познавательное развитие'!AD41+'Познавательное развитие'!AE41+'Познавательное развитие'!AF41+'Познавательное развитие'!AG41+'Познавательное развитие'!AI41+'Познавательное развитие'!AJ41+'Познавательное развитие'!AK41+'Познавательное развитие'!AL41+'Речевое развитие'!Q40+'Речевое развитие'!R40+'Речевое развитие'!S40+'Речевое развитие'!T40+'Речевое развитие'!U40+'Художественно-эстетическое разв'!S41+'Художественно-эстетическое разв'!T41+'Физическое развитие'!T40+'Физическое развитие'!U40+'Физическое развитие'!V40)/39)))))))))))))))))))))))))))))))))))))))</f>
        <v/>
      </c>
    </row>
    <row r="41" spans="1:133">
      <c r="Z41" s="214" t="str">
        <f>IF('Социально-коммуникативное разви'!AA42="","",IF('Социально-коммуникативное разви'!AF42="","",IF('Социально-коммуникативное разви'!AG42="","",IF('Социально-коммуникативное разви'!AH42="","",IF('Социально-коммуникативное разви'!AJ42="","",IF('Социально-коммуникативное разви'!AK42="","",IF('Познавательное развитие'!D42="","",IF('Познавательное развитие'!I42="","",IF('Познавательное развитие'!M42="","",IF('Познавательное развитие'!N42="","",IF('Познавательное развитие'!O42="","",IF('Познавательное развитие'!P42="","",IF('Познавательное развитие'!Q42="","",IF('Познавательное развитие'!Y42="","",IF('Художественно-эстетическое разв'!D42="","",IF('Художественно-эстетическое разв'!G42="","",IF('Художественно-эстетическое разв'!H42="","",IF('Художественно-эстетическое разв'!I42="","",IF('Физическое развитие'!W41="","",IF('Художественно-эстетическое разв'!L42="","",IF('Художественно-эстетическое разв'!M42="","",IF('Художественно-эстетическое разв'!U42="","",('Социально-коммуникативное разви'!AA42+'Социально-коммуникативное разви'!AF42+'Социально-коммуникативное разви'!AG42+'Социально-коммуникативное разви'!AH42+'Социально-коммуникативное разви'!AJ42+'Социально-коммуникативное разви'!AK42+'Познавательное развитие'!D42+'Познавательное развитие'!I42+'Познавательное развитие'!M42+'Познавательное развитие'!N42+'Познавательное развитие'!O42+'Познавательное развитие'!P42+'Познавательное развитие'!Q42+'Познавательное развитие'!Y42+'Художественно-эстетическое разв'!D42+'Художественно-эстетическое разв'!G42+'Художественно-эстетическое разв'!H42+'Художественно-эстетическое разв'!I42+'Художественно-эстетическое разв'!L42+'Художественно-эстетическое разв'!M42+'Художественно-эстетическое разв'!U42+'Физическое развитие'!W41)/22))))))))))))))))))))))</f>
        <v/>
      </c>
      <c r="DD41" s="82" t="str">
        <f>IF('Познавательное развитие'!T42="","",IF('Познавательное развитие'!T42&gt;1.5,"сформирован",IF('Познавательное развитие'!T42&lt;0.5,"не сформирован", "в стадии формирования")))</f>
        <v/>
      </c>
      <c r="DE41" s="82" t="str">
        <f>IF('Познавательное развитие'!U42="","",IF('Познавательное развитие'!U42&gt;1.5,"сформирован",IF('Познавательное развитие'!U42&lt;0.5,"не сформирован", "в стадии формирования")))</f>
        <v/>
      </c>
      <c r="DF41" s="82" t="str">
        <f>IF('Познавательное развитие'!W42="","",IF('Познавательное развитие'!W42&gt;1.5,"сформирован",IF('Познавательное развитие'!W42&lt;0.5,"не сформирован", "в стадии формирования")))</f>
        <v/>
      </c>
      <c r="DG41" s="82" t="str">
        <f>IF('Познавательное развитие'!X42="","",IF('Познавательное развитие'!X42&gt;1.5,"сформирован",IF('Познавательное развитие'!X42&lt;0.5,"не сформирован", "в стадии формирования")))</f>
        <v/>
      </c>
      <c r="DN41" s="82" t="str">
        <f>IF('Познавательное развитие'!AI42="","",IF('Познавательное развитие'!AI42&gt;1.5,"сформирован",IF('Познавательное развитие'!AI42&lt;0.5,"не сформирован", "в стадии формирования")))</f>
        <v/>
      </c>
    </row>
  </sheetData>
  <sheetProtection password="CC6F" sheet="1" objects="1" scenarios="1" selectLockedCells="1"/>
  <mergeCells count="11">
    <mergeCell ref="CO2:EC2"/>
    <mergeCell ref="A1:BR1"/>
    <mergeCell ref="D2:AA2"/>
    <mergeCell ref="AB2:AM2"/>
    <mergeCell ref="AU2:BG2"/>
    <mergeCell ref="A2:A3"/>
    <mergeCell ref="B2:B3"/>
    <mergeCell ref="C2:C3"/>
    <mergeCell ref="BH2:BW2"/>
    <mergeCell ref="BX2:CN2"/>
    <mergeCell ref="AN2:AT2"/>
  </mergeCells>
  <conditionalFormatting sqref="AQ4:AS4 BW4:CL38 BG4:BU38 AK4:AL4 AM4:AR38 D4:Y38 AA4:AK38 AS5:AS37 CN4:EA38 CR5:CX39 CY5:DC40 DD5:DG41 DN5:DN41 AU5:AU39 BG5:BG39 DR5:DR39 AT4:BE38">
    <cfRule type="containsText" dxfId="50" priority="31" operator="containsText" text="сформирован">
      <formula>NOT(ISERROR(SEARCH("сформирован",D4)))</formula>
    </cfRule>
    <cfRule type="containsText" dxfId="49" priority="32" operator="containsText" text="в стадии формирования">
      <formula>NOT(ISERROR(SEARCH("в стадии формирования",D4)))</formula>
    </cfRule>
    <cfRule type="containsText" dxfId="48" priority="33" operator="containsText" text="не сформирован">
      <formula>NOT(ISERROR(SEARCH("не сформирован",D4)))</formula>
    </cfRule>
  </conditionalFormatting>
  <conditionalFormatting sqref="EC4:ED34 EC5:EC38">
    <cfRule type="containsText" dxfId="47" priority="7" operator="containsText" text="сформирован">
      <formula>NOT(ISERROR(SEARCH("сформирован",EC4)))</formula>
    </cfRule>
    <cfRule type="containsText" dxfId="46" priority="8" operator="containsText" text="в стадии формирования">
      <formula>NOT(ISERROR(SEARCH("в стадии формирования",EC4)))</formula>
    </cfRule>
    <cfRule type="containsText" dxfId="45" priority="9" operator="containsText" text="не сформирован">
      <formula>NOT(ISERROR(SEARCH("не сформирован",EC4)))</formula>
    </cfRule>
  </conditionalFormatting>
  <conditionalFormatting sqref="D4:EA42">
    <cfRule type="containsText" dxfId="44" priority="4" operator="containsText" text="не сформирован">
      <formula>NOT(ISERROR(SEARCH("не сформирован",D4)))</formula>
    </cfRule>
    <cfRule type="containsText" dxfId="43" priority="5" operator="containsText" text="в стадии формирования">
      <formula>NOT(ISERROR(SEARCH("в стадии формирования",D4)))</formula>
    </cfRule>
    <cfRule type="containsText" dxfId="42" priority="6" operator="containsText" text="сформирован">
      <formula>NOT(ISERROR(SEARCH("сформирован",D4)))</formula>
    </cfRule>
  </conditionalFormatting>
  <conditionalFormatting sqref="EC4:EC38">
    <cfRule type="containsText" dxfId="41" priority="1" operator="containsText" text="не сформирован">
      <formula>NOT(ISERROR(SEARCH("не сформирован",EC4)))</formula>
    </cfRule>
    <cfRule type="containsText" dxfId="40" priority="2" operator="containsText" text="в стадии формирования">
      <formula>NOT(ISERROR(SEARCH("в стадии формирования",EC4)))</formula>
    </cfRule>
    <cfRule type="containsText" dxfId="39" priority="3" operator="containsText" text="сформирован">
      <formula>NOT(ISERROR(SEARCH("сформирован",EC4)))</formula>
    </cfRule>
  </conditionalFormatting>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dimension ref="A1:FS45"/>
  <sheetViews>
    <sheetView topLeftCell="A5" zoomScale="70" zoomScaleNormal="70" workbookViewId="0">
      <selection activeCell="C39" sqref="C39"/>
    </sheetView>
  </sheetViews>
  <sheetFormatPr defaultColWidth="9.140625" defaultRowHeight="15"/>
  <cols>
    <col min="1" max="1" width="9.140625" style="82"/>
    <col min="2" max="2" width="36.28515625" style="82" customWidth="1"/>
    <col min="3" max="3" width="9.5703125" style="82" bestFit="1" customWidth="1"/>
    <col min="4" max="34" width="0" style="82" hidden="1" customWidth="1"/>
    <col min="35" max="35" width="60.28515625" style="82" customWidth="1"/>
    <col min="36" max="51" width="0" style="82" hidden="1" customWidth="1"/>
    <col min="52" max="52" width="64" style="82" customWidth="1"/>
    <col min="53" max="61" width="0" style="82" hidden="1" customWidth="1"/>
    <col min="62" max="62" width="57.140625" style="82" customWidth="1"/>
    <col min="63" max="76" width="0" style="82" hidden="1" customWidth="1"/>
    <col min="77" max="77" width="61" style="82" customWidth="1"/>
    <col min="78" max="96" width="0" style="82" hidden="1" customWidth="1"/>
    <col min="97" max="97" width="64" style="82" customWidth="1"/>
    <col min="98" max="119" width="0" style="82" hidden="1" customWidth="1"/>
    <col min="120" max="120" width="64" style="82" customWidth="1"/>
    <col min="121" max="174" width="0" style="82" hidden="1" customWidth="1"/>
    <col min="175" max="175" width="72.42578125" style="82" customWidth="1"/>
    <col min="176" max="16384" width="9.140625" style="82"/>
  </cols>
  <sheetData>
    <row r="1" spans="1:175" ht="18.75">
      <c r="A1" s="505" t="s">
        <v>292</v>
      </c>
      <c r="B1" s="505"/>
      <c r="C1" s="505"/>
      <c r="D1" s="505"/>
      <c r="E1" s="505"/>
      <c r="F1" s="505"/>
      <c r="G1" s="505"/>
      <c r="H1" s="505"/>
      <c r="I1" s="505"/>
      <c r="J1" s="505"/>
      <c r="K1" s="505"/>
      <c r="L1" s="505"/>
      <c r="M1" s="505"/>
      <c r="N1" s="505"/>
      <c r="O1" s="505"/>
      <c r="P1" s="505"/>
      <c r="Q1" s="505"/>
      <c r="R1" s="505"/>
      <c r="S1" s="505"/>
      <c r="T1" s="505"/>
      <c r="U1" s="505"/>
      <c r="V1" s="505"/>
      <c r="W1" s="505"/>
      <c r="X1" s="505"/>
      <c r="Y1" s="505"/>
      <c r="Z1" s="505"/>
      <c r="AA1" s="505"/>
      <c r="AB1" s="505"/>
      <c r="AC1" s="505"/>
      <c r="AD1" s="505"/>
      <c r="AE1" s="505"/>
      <c r="AF1" s="505"/>
      <c r="AG1" s="505"/>
      <c r="AH1" s="505"/>
      <c r="AI1" s="505"/>
      <c r="AJ1" s="505"/>
      <c r="AK1" s="505"/>
      <c r="AL1" s="505"/>
      <c r="AM1" s="505"/>
      <c r="AN1" s="505"/>
      <c r="AO1" s="505"/>
      <c r="AP1" s="505"/>
      <c r="AQ1" s="505"/>
      <c r="AR1" s="505"/>
      <c r="AS1" s="505"/>
      <c r="AT1" s="505"/>
      <c r="AU1" s="505"/>
      <c r="AV1" s="505"/>
      <c r="AW1" s="505"/>
      <c r="AX1" s="505"/>
      <c r="AY1" s="505"/>
      <c r="AZ1" s="505"/>
      <c r="BA1" s="505"/>
      <c r="BB1" s="505"/>
      <c r="BC1" s="505"/>
      <c r="BD1" s="505"/>
      <c r="BE1" s="505"/>
      <c r="BF1" s="505"/>
      <c r="BG1" s="505"/>
      <c r="BH1" s="505"/>
      <c r="BI1" s="505"/>
      <c r="BJ1" s="505"/>
      <c r="BK1" s="505"/>
      <c r="BL1" s="505"/>
      <c r="BM1" s="505"/>
      <c r="BN1" s="505"/>
      <c r="BO1" s="505"/>
      <c r="BP1" s="505"/>
      <c r="BQ1" s="505"/>
      <c r="BR1" s="505"/>
      <c r="BS1" s="505"/>
      <c r="BT1" s="505"/>
      <c r="BU1" s="505"/>
      <c r="BV1" s="505"/>
      <c r="BW1" s="505"/>
      <c r="BX1" s="505"/>
      <c r="BY1" s="505"/>
      <c r="BZ1" s="505"/>
      <c r="CA1" s="505"/>
      <c r="CB1" s="505"/>
      <c r="CC1" s="505"/>
      <c r="CD1" s="505"/>
      <c r="CE1" s="505"/>
      <c r="CF1" s="505"/>
      <c r="CG1" s="505"/>
      <c r="CH1" s="505"/>
      <c r="CI1" s="505"/>
      <c r="CJ1" s="505"/>
      <c r="CK1" s="505"/>
      <c r="CL1" s="505"/>
      <c r="CM1" s="505"/>
      <c r="CN1" s="505"/>
      <c r="CO1" s="201"/>
      <c r="CP1" s="201"/>
      <c r="CQ1" s="201"/>
      <c r="CR1" s="201"/>
      <c r="CS1" s="201"/>
      <c r="CT1" s="201"/>
      <c r="CU1" s="201"/>
      <c r="CV1" s="201"/>
      <c r="CW1" s="201"/>
      <c r="CX1" s="201"/>
      <c r="CY1" s="201"/>
      <c r="CZ1" s="201"/>
      <c r="DA1" s="201"/>
      <c r="DB1" s="201"/>
      <c r="DC1" s="201"/>
      <c r="DD1" s="201"/>
      <c r="DE1" s="201"/>
      <c r="DF1" s="201"/>
      <c r="DG1" s="201"/>
      <c r="DH1" s="201"/>
      <c r="DI1" s="201"/>
      <c r="DJ1" s="201"/>
      <c r="DK1" s="201"/>
      <c r="DL1" s="201"/>
      <c r="DM1" s="201"/>
      <c r="DN1" s="201"/>
      <c r="DO1" s="201"/>
      <c r="DP1" s="201"/>
      <c r="DQ1" s="201"/>
      <c r="DR1" s="201"/>
      <c r="DS1" s="201"/>
      <c r="DT1" s="201"/>
      <c r="DU1" s="201"/>
      <c r="DV1" s="201"/>
      <c r="DW1" s="201"/>
      <c r="DX1" s="201"/>
      <c r="DY1" s="201"/>
      <c r="DZ1" s="201"/>
      <c r="EA1" s="201"/>
      <c r="EB1" s="201"/>
      <c r="EC1" s="201"/>
      <c r="ED1" s="201"/>
      <c r="EE1" s="201"/>
      <c r="EF1" s="201"/>
      <c r="EG1" s="201"/>
      <c r="EH1" s="201"/>
      <c r="EI1" s="201"/>
      <c r="EJ1" s="201"/>
      <c r="EK1" s="201"/>
      <c r="EL1" s="201"/>
      <c r="EM1" s="201"/>
      <c r="EN1" s="201"/>
      <c r="EO1" s="201"/>
      <c r="EP1" s="201"/>
      <c r="EQ1" s="201"/>
      <c r="ER1" s="201"/>
      <c r="ES1" s="201"/>
      <c r="ET1" s="201"/>
      <c r="EU1" s="201"/>
      <c r="EV1" s="201"/>
      <c r="EW1" s="201"/>
      <c r="EX1" s="201"/>
      <c r="EY1" s="201"/>
      <c r="EZ1" s="201"/>
      <c r="FA1" s="201"/>
      <c r="FB1" s="201"/>
      <c r="FC1" s="201"/>
      <c r="FD1" s="201"/>
      <c r="FE1" s="201"/>
      <c r="FF1" s="201"/>
      <c r="FG1" s="201"/>
      <c r="FH1" s="201"/>
      <c r="FI1" s="201"/>
      <c r="FJ1" s="201"/>
      <c r="FK1" s="201"/>
      <c r="FL1" s="201"/>
      <c r="FM1" s="201"/>
    </row>
    <row r="2" spans="1:175" ht="156.75" customHeight="1">
      <c r="A2" s="216" t="s">
        <v>3</v>
      </c>
      <c r="B2" s="217" t="s">
        <v>152</v>
      </c>
      <c r="C2" s="311" t="s">
        <v>111</v>
      </c>
      <c r="E2" s="215"/>
      <c r="F2" s="215"/>
      <c r="G2" s="215"/>
      <c r="H2" s="215"/>
      <c r="I2" s="215"/>
      <c r="J2" s="215"/>
      <c r="K2" s="215"/>
      <c r="L2" s="215"/>
      <c r="M2" s="215"/>
      <c r="N2" s="215"/>
      <c r="O2" s="215"/>
      <c r="P2" s="215"/>
      <c r="Q2" s="215"/>
      <c r="R2" s="215"/>
      <c r="S2" s="215"/>
      <c r="T2" s="215"/>
      <c r="U2" s="215"/>
      <c r="V2" s="215"/>
      <c r="W2" s="215"/>
      <c r="X2" s="215"/>
      <c r="Y2" s="215"/>
      <c r="Z2" s="215"/>
      <c r="AA2" s="215"/>
      <c r="AB2" s="215"/>
      <c r="AC2" s="215"/>
      <c r="AD2" s="215"/>
      <c r="AE2" s="215"/>
      <c r="AF2" s="215"/>
      <c r="AG2" s="215"/>
      <c r="AH2" s="215"/>
      <c r="AI2" s="212" t="s">
        <v>293</v>
      </c>
      <c r="AJ2" s="211"/>
      <c r="AK2" s="213"/>
      <c r="AL2" s="213"/>
      <c r="AM2" s="213"/>
      <c r="AN2" s="213"/>
      <c r="AO2" s="213"/>
      <c r="AP2" s="213"/>
      <c r="AQ2" s="213"/>
      <c r="AR2" s="213"/>
      <c r="AS2" s="213"/>
      <c r="AT2" s="213"/>
      <c r="AU2" s="213"/>
      <c r="AV2" s="213"/>
      <c r="AW2" s="213"/>
      <c r="AX2" s="213"/>
      <c r="AY2" s="213"/>
      <c r="AZ2" s="212" t="s">
        <v>294</v>
      </c>
      <c r="BA2" s="211"/>
      <c r="BB2" s="213"/>
      <c r="BC2" s="213"/>
      <c r="BD2" s="213"/>
      <c r="BE2" s="213"/>
      <c r="BF2" s="213"/>
      <c r="BG2" s="213"/>
      <c r="BH2" s="213"/>
      <c r="BI2" s="213"/>
      <c r="BJ2" s="212" t="s">
        <v>295</v>
      </c>
      <c r="BK2" s="211"/>
      <c r="BL2" s="213"/>
      <c r="BM2" s="213"/>
      <c r="BN2" s="213"/>
      <c r="BO2" s="213"/>
      <c r="BP2" s="213"/>
      <c r="BQ2" s="213"/>
      <c r="BR2" s="213"/>
      <c r="BS2" s="213"/>
      <c r="BT2" s="213"/>
      <c r="BU2" s="213"/>
      <c r="BV2" s="213"/>
      <c r="BW2" s="213"/>
      <c r="BX2" s="213"/>
      <c r="BY2" s="212" t="s">
        <v>296</v>
      </c>
      <c r="BZ2" s="211"/>
      <c r="CA2" s="213"/>
      <c r="CB2" s="213"/>
      <c r="CC2" s="213"/>
      <c r="CD2" s="213"/>
      <c r="CE2" s="213"/>
      <c r="CF2" s="213"/>
      <c r="CG2" s="213"/>
      <c r="CH2" s="213"/>
      <c r="CI2" s="213"/>
      <c r="CJ2" s="213"/>
      <c r="CK2" s="213"/>
      <c r="CL2" s="213"/>
      <c r="CM2" s="213"/>
      <c r="CN2" s="213"/>
      <c r="CO2" s="213"/>
      <c r="CP2" s="213"/>
      <c r="CQ2" s="213"/>
      <c r="CR2" s="213"/>
      <c r="CS2" s="212" t="s">
        <v>297</v>
      </c>
      <c r="CT2" s="211"/>
      <c r="CU2" s="213"/>
      <c r="CV2" s="213"/>
      <c r="CW2" s="213"/>
      <c r="CX2" s="213"/>
      <c r="CY2" s="213"/>
      <c r="CZ2" s="213"/>
      <c r="DA2" s="213"/>
      <c r="DB2" s="213"/>
      <c r="DC2" s="213"/>
      <c r="DD2" s="213"/>
      <c r="DE2" s="213"/>
      <c r="DF2" s="213"/>
      <c r="DG2" s="213"/>
      <c r="DH2" s="213"/>
      <c r="DI2" s="213"/>
      <c r="DJ2" s="213"/>
      <c r="DK2" s="213"/>
      <c r="DL2" s="213"/>
      <c r="DM2" s="213"/>
      <c r="DN2" s="213"/>
      <c r="DO2" s="213"/>
      <c r="DP2" s="222" t="s">
        <v>298</v>
      </c>
      <c r="DQ2" s="211"/>
      <c r="DR2" s="213"/>
      <c r="DS2" s="213"/>
      <c r="DT2" s="213"/>
      <c r="DU2" s="213"/>
      <c r="DV2" s="213"/>
      <c r="DW2" s="213"/>
      <c r="DX2" s="213"/>
      <c r="DY2" s="213"/>
      <c r="DZ2" s="213"/>
      <c r="EA2" s="213"/>
      <c r="EB2" s="213"/>
      <c r="EC2" s="213"/>
      <c r="ED2" s="213"/>
      <c r="EE2" s="213"/>
      <c r="EF2" s="213"/>
      <c r="EG2" s="213"/>
      <c r="EH2" s="213"/>
      <c r="EI2" s="213"/>
      <c r="EJ2" s="213"/>
      <c r="EK2" s="213"/>
      <c r="EL2" s="213"/>
      <c r="EM2" s="213"/>
      <c r="EN2" s="213"/>
      <c r="EO2" s="213"/>
      <c r="EP2" s="213"/>
      <c r="EQ2" s="213"/>
      <c r="ER2" s="213"/>
      <c r="ES2" s="213"/>
      <c r="ET2" s="213"/>
      <c r="EU2" s="213"/>
      <c r="EV2" s="213"/>
      <c r="EW2" s="213"/>
      <c r="EX2" s="213"/>
      <c r="EY2" s="213"/>
      <c r="EZ2" s="213"/>
      <c r="FA2" s="213"/>
      <c r="FB2" s="213"/>
      <c r="FC2" s="213"/>
      <c r="FD2" s="213"/>
      <c r="FE2" s="213"/>
      <c r="FF2" s="213"/>
      <c r="FG2" s="213"/>
      <c r="FH2" s="213"/>
      <c r="FI2" s="213"/>
      <c r="FJ2" s="213"/>
      <c r="FK2" s="213"/>
      <c r="FL2" s="213"/>
      <c r="FM2" s="213"/>
      <c r="FN2" s="213"/>
      <c r="FO2" s="213"/>
      <c r="FP2" s="213"/>
      <c r="FQ2" s="213"/>
      <c r="FR2" s="213"/>
      <c r="FS2" s="212" t="s">
        <v>299</v>
      </c>
    </row>
    <row r="3" spans="1:175">
      <c r="A3" s="82">
        <f>список!A2</f>
        <v>1</v>
      </c>
      <c r="B3" s="82" t="str">
        <f>IF(список!B2="","",список!B2)</f>
        <v/>
      </c>
      <c r="C3" s="82">
        <f>список!C2</f>
        <v>0</v>
      </c>
      <c r="D3" s="82" t="str">
        <f>IF('Социально-коммуникативное разви'!AA5="","",IF('Социально-коммуникативное разви'!AA5=2,"сформирован",IF('Социально-коммуникативное разви'!AA5=0,"не сформирован", "в стадии формирования")))</f>
        <v/>
      </c>
      <c r="E3" s="82" t="str">
        <f>IF('Социально-коммуникативное разви'!AF5="","",IF('Социально-коммуникативное разви'!AF5=2,"сформирован",IF('Социально-коммуникативное разви'!AF5=0,"не сформирован", "в стадии формирования")))</f>
        <v/>
      </c>
      <c r="F3" s="82" t="str">
        <f>IF('Социально-коммуникативное разви'!AG5="","",IF('Социально-коммуникативное разви'!AG5=2,"сформирован",IF('Социально-коммуникативное разви'!AG5=0,"не сформирован", "в стадии формирования")))</f>
        <v/>
      </c>
      <c r="G3" s="82" t="str">
        <f>IF('Социально-коммуникативное разви'!AH5="","",IF('Социально-коммуникативное разви'!AH5=2,"сформирован",IF('Социально-коммуникативное разви'!AH5=0,"не сформирован", "в стадии формирования")))</f>
        <v/>
      </c>
      <c r="H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 s="82" t="str">
        <f>IF('Социально-коммуникативное разви'!AJ5="","",IF('Социально-коммуникативное разви'!AJ5=2,"сформирован",IF('Социально-коммуникативное разви'!AJ5=0,"не сформирован", "в стадии формирования")))</f>
        <v/>
      </c>
      <c r="K3" s="82" t="str">
        <f>IF('Социально-коммуникативное разви'!AK5="","",IF('Социально-коммуникативное разви'!AK5=2,"сформирован",IF('Социально-коммуникативное разви'!AK5=0,"не сформирован", "в стадии формирования")))</f>
        <v/>
      </c>
      <c r="L3" s="82" t="e">
        <f>IF('Познавательное развитие'!#REF!="","",IF('Познавательное развитие'!#REF!=2,"сформирован",IF('Познавательное развитие'!#REF!=0,"не сформирован", "в стадии формирования")))</f>
        <v>#REF!</v>
      </c>
      <c r="M3" s="82" t="str">
        <f>IF('Познавательное развитие'!D5="","",IF('Познавательное развитие'!D5=2,"сформирован",IF('Познавательное развитие'!D5=0,"не сформирован", "в стадии формирования")))</f>
        <v/>
      </c>
      <c r="N3" s="82" t="e">
        <f>IF('Познавательное развитие'!#REF!="","",IF('Познавательное развитие'!#REF!=2,"сформирован",IF('Познавательное развитие'!#REF!=0,"не сформирован", "в стадии формирования")))</f>
        <v>#REF!</v>
      </c>
      <c r="O3" s="82" t="str">
        <f>IF('Познавательное развитие'!I5="","",IF('Познавательное развитие'!I5=2,"сформирован",IF('Познавательное развитие'!I5=0,"не сформирован", "в стадии формирования")))</f>
        <v/>
      </c>
      <c r="P3" s="82" t="str">
        <f>IF('Познавательное развитие'!M5="","",IF('Познавательное развитие'!M5=2,"сформирован",IF('Познавательное развитие'!M5=0,"не сформирован", "в стадии формирования")))</f>
        <v/>
      </c>
      <c r="Q3" s="82" t="str">
        <f>IF('Познавательное развитие'!N5="","",IF('Познавательное развитие'!N5=2,"сформирован",IF('Познавательное развитие'!N5=0,"не сформирован", "в стадии формирования")))</f>
        <v/>
      </c>
      <c r="R3" s="82" t="str">
        <f>IF('Познавательное развитие'!O5="","",IF('Познавательное развитие'!O5=2,"сформирован",IF('Познавательное развитие'!O5=0,"не сформирован", "в стадии формирования")))</f>
        <v/>
      </c>
      <c r="S3" s="82" t="str">
        <f>IF('Познавательное развитие'!P5="","",IF('Познавательное развитие'!P5=2,"сформирован",IF('Познавательное развитие'!P5=0,"не сформирован", "в стадии формирования")))</f>
        <v/>
      </c>
      <c r="T3" s="82" t="str">
        <f>IF('Познавательное развитие'!Q5="","",IF('Познавательное развитие'!Q5=2,"сформирован",IF('Познавательное развитие'!Q5=0,"не сформирован", "в стадии формирования")))</f>
        <v/>
      </c>
      <c r="U3" s="82" t="str">
        <f>IF('Познавательное развитие'!Y5="","",IF('Познавательное развитие'!Y5=2,"сформирован",IF('Познавательное развитие'!Y5=0,"не сформирован", "в стадии формирования")))</f>
        <v/>
      </c>
      <c r="V3" s="82"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W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 s="82" t="str">
        <f>IF('Художественно-эстетическое разв'!G5="","",IF('Художественно-эстетическое разв'!G5=2,"сформирован",IF('Художественно-эстетическое разв'!G5=0,"не сформирован", "в стадии формирования")))</f>
        <v/>
      </c>
      <c r="Y3" s="82" t="str">
        <f>IF('Художественно-эстетическое разв'!H5="","",IF('Художественно-эстетическое разв'!H5=2,"сформирован",IF('Художественно-эстетическое разв'!H5=0,"не сформирован", "в стадии формирования")))</f>
        <v/>
      </c>
      <c r="Z3" s="82" t="str">
        <f>IF('Художественно-эстетическое разв'!I5="","",IF('Художественно-эстетическое разв'!I5=2,"сформирован",IF('Художественно-эстетическое разв'!I5=0,"не сформирован", "в стадии формирования")))</f>
        <v/>
      </c>
      <c r="AA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 s="82" t="str">
        <f>IF('Художественно-эстетическое разв'!L5="","",IF('Художественно-эстетическое разв'!L5=2,"сформирован",IF('Художественно-эстетическое разв'!L5=0,"не сформирован", "в стадии формирования")))</f>
        <v/>
      </c>
      <c r="AC3" s="82" t="str">
        <f>IF('Художественно-эстетическое разв'!M5="","",IF('Художественно-эстетическое разв'!M5=2,"сформирован",IF('Художественно-эстетическое разв'!M5=0,"не сформирован", "в стадии формирования")))</f>
        <v/>
      </c>
      <c r="AD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 s="82" t="str">
        <f>IF('Художественно-эстетическое разв'!U5="","",IF('Художественно-эстетическое разв'!U5=2,"сформирован",IF('Художественно-эстетическое разв'!U5=0,"не сформирован", "в стадии формирования")))</f>
        <v/>
      </c>
      <c r="AG3" s="82" t="str">
        <f>IF('Физическое развитие'!W4="","",IF('Физическое развитие'!W4=2,"сформирован",IF('Физическое развитие'!W4=0,"не сформирован", "в стадии формирования")))</f>
        <v/>
      </c>
      <c r="AH3" s="214" t="str">
        <f>IF('Социально-коммуникативное разви'!AA5="","",IF('Социально-коммуникативное разви'!AF5="","",IF('Социально-коммуникативное разви'!AG5="","",IF('Социально-коммуникативное разви'!AH5="","",IF('Социально-коммуникативное разви'!#REF!="","",IF('Социально-коммуникативное разви'!#REF!="","",IF('Социально-коммуникативное разви'!AJ5="","",IF('Социально-коммуникативное разви'!AK5="","",IF('Познавательное развитие'!#REF!="","",IF('Познавательное развитие'!D5="","",IF('Познавательное развитие'!#REF!="","",IF('Познавательное развитие'!I5="","",IF('Познавательное развитие'!M5="","",IF('Познавательное развитие'!N5="","",IF('Познавательное развитие'!O5="","",IF('Познавательное развитие'!P5="","",IF('Познавательное развитие'!Q5="","",IF('Познавательное развитие'!Y5="","",IF('Художественно-эстетическое разв'!D5="","",IF('Художественно-эстетическое разв'!#REF!="","",IF('Художественно-эстетическое разв'!G5="","",IF('Художественно-эстетическое разв'!H5="","",IF('Художественно-эстетическое разв'!I5="","",IF('Художественно-эстетическое разв'!#REF!="","",IF('Художественно-эстетическое разв'!L5="","",IF('Художественно-эстетическое разв'!M5="","",IF('Художественно-эстетическое разв'!#REF!="","",IF('Художественно-эстетическое разв'!#REF!="","",IF('Художественно-эстетическое разв'!U5="","",IF('Физическое развитие'!#REF!="","",('Социально-коммуникативное разви'!AA5+'Социально-коммуникативное разви'!AF5+'Социально-коммуникативное разви'!AG5+'Социально-коммуникативное разви'!AH5+'Социально-коммуникативное разви'!#REF!+'Социально-коммуникативное разви'!#REF!+'Социально-коммуникативное разви'!AJ5+'Социально-коммуникативное разви'!AK5+'Познавательное развитие'!#REF!+'Познавательное развитие'!D5+'Познавательное развитие'!#REF!+'Познавательное развитие'!I5+'Познавательное развитие'!M5+'Познавательное развитие'!N5+'Познавательное развитие'!O5+'Познавательное развитие'!P5+'Познавательное развитие'!Q5+'Познавательное развитие'!Y5+'Художественно-эстетическое разв'!D5+'Художественно-эстетическое разв'!#REF!+'Художественно-эстетическое разв'!G5+'Художественно-эстетическое разв'!H5+'Художественно-эстетическое разв'!I5+'Художественно-эстетическое разв'!#REF!+'Художественно-эстетическое разв'!L5+'Художественно-эстетическое разв'!M5+'Художественно-эстетическое разв'!#REF!+'Художественно-эстетическое разв'!#REF!+'Художественно-эстетическое разв'!U5+'Физическое развитие'!#REF!)/30))))))))))))))))))))))))))))))</f>
        <v/>
      </c>
      <c r="AI3" s="82" t="str">
        <f>'Целевые ориентиры'!AA4</f>
        <v/>
      </c>
      <c r="AJ3" s="82"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AK3" s="82"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AL3" s="82" t="str">
        <f>IF('Социально-коммуникативное разви'!I5="","",IF('Социально-коммуникативное разви'!I5=2,"сформирован",IF('Социально-коммуникативное разви'!I5=0,"не сформирован", "в стадии формирования")))</f>
        <v/>
      </c>
      <c r="AM3" s="82" t="str">
        <f>IF('Социально-коммуникативное разви'!J5="","",IF('Социально-коммуникативное разви'!J5=2,"сформирован",IF('Социально-коммуникативное разви'!J5=0,"не сформирован", "в стадии формирования")))</f>
        <v/>
      </c>
      <c r="AN3" s="82"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AO3" s="82"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AP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 s="82" t="str">
        <f>IF('Социально-коммуникативное разви'!X5="","",IF('Социально-коммуникативное разви'!X5=2,"сформирован",IF('Социально-коммуникативное разви'!X5=0,"не сформирован", "в стадии формирования")))</f>
        <v/>
      </c>
      <c r="AR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 s="82" t="e">
        <f>IF('Познавательное развитие'!#REF!="","",IF('Познавательное развитие'!#REF!=2,"сформирован",IF('Познавательное развитие'!#REF!=0,"не сформирован", "в стадии формирования")))</f>
        <v>#REF!</v>
      </c>
      <c r="AT3" s="82" t="str">
        <f>IF('Познавательное развитие'!V5="","",IF('Познавательное развитие'!V5=2,"сформирован",IF('Познавательное развитие'!V5=0,"не сформирован", "в стадии формирования")))</f>
        <v/>
      </c>
      <c r="AU3" s="82" t="str">
        <f>IF('Художественно-эстетическое разв'!Z5="","",IF('Художественно-эстетическое разв'!Z5=2,"сформирован",IF('Художественно-эстетическое разв'!Z5=0,"не сформирован", "в стадии формирования")))</f>
        <v/>
      </c>
      <c r="AV3" s="82" t="str">
        <f>IF('Художественно-эстетическое разв'!AE5="","",IF('Художественно-эстетическое разв'!AE5=2,"сформирован",IF('Художественно-эстетическое разв'!AE5=0,"не сформирован", "в стадии формирования")))</f>
        <v/>
      </c>
      <c r="AW3" s="82" t="e">
        <f>IF('Физическое развитие'!#REF!="","",IF('Физическое развитие'!#REF!=2,"сформирован",IF('Физическое развитие'!#REF!=0,"не сформирован", "в стадии формирования")))</f>
        <v>#REF!</v>
      </c>
      <c r="AX3" s="82" t="e">
        <f>IF('Физическое развитие'!#REF!="","",IF('Физическое развитие'!#REF!=2,"сформирован",IF('Физическое развитие'!#REF!=0,"не сформирован", "в стадии формирования")))</f>
        <v>#REF!</v>
      </c>
      <c r="AY3" s="214" t="str">
        <f>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разви'!#REF!="","",IF('Социально-коммуникативное разви'!X5="","",IF('Социально-коммуникативное разви'!#REF!="","",IF('Познавательное развитие'!#REF!="","",IF('Познавательное развитие'!V5="","",IF('Художественно-эстетическое разв'!Z5="","",IF('Художественно-эстетическое разв'!AE5="","",IF('Физическое развитие'!#REF!="","",IF('Физическое развитие'!#REF!="","",('Социально-коммуникативное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разви'!#REF!+'Социально-коммуникативное разви'!X5+'Социально-коммуникативное разви'!#REF!+'Познавательное развитие'!#REF!+'Познавательное развитие'!V5+'Художественно-эстетическое разв'!Z5+'Художественно-эстетическое разв'!AE5+'Физическое развитие'!#REF!+'Физическое развитие'!#REF!)/15)))))))))))))))</f>
        <v/>
      </c>
      <c r="AZ3" s="82" t="str">
        <f>'Целевые ориентиры'!AM4</f>
        <v/>
      </c>
      <c r="BA3" s="82" t="str">
        <f>IF('Социально-коммуникативное разви'!U5="","",IF('Социально-коммуникативное разви'!U5=2,"сформирован",IF('Социально-коммуникативное разви'!U5=0,"не сформирован", "в стадии формирования")))</f>
        <v/>
      </c>
      <c r="BB3" s="82" t="str">
        <f>IF('Социально-коммуникативное разви'!V5="","",IF('Социально-коммуникативное разви'!V5=2,"сформирован",IF('Социально-коммуникативное разви'!V5=0,"не сформирован", "в стадии формирования")))</f>
        <v/>
      </c>
      <c r="BC3" s="82" t="str">
        <f>IF('Социально-коммуникативное разви'!W5="","",IF('Социально-коммуникативное разви'!W5=2,"сформирован",IF('Социально-коммуникативное разви'!W5=0,"не сформирован", "в стадии формирования")))</f>
        <v/>
      </c>
      <c r="BD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 s="82" t="str">
        <f>IF('Художественно-эстетическое разв'!AC5="","",IF('Художественно-эстетическое разв'!AC5=2,"сформирован",IF('Художественно-эстетическое разв'!AC5=0,"не сформирован", "в стадии формирования")))</f>
        <v/>
      </c>
      <c r="BG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 s="82" t="str">
        <f>IF('Художественно-эстетическое разв'!AD5="","",IF('Художественно-эстетическое разв'!AD5=2,"сформирован",IF('Художественно-эстетическое разв'!AD5=0,"не сформирован", "в стадии формирования")))</f>
        <v/>
      </c>
      <c r="BI3" s="214" t="str">
        <f>IF('Социально-коммуникативное разви'!U5="","",IF('Социально-коммуникативное разви'!V5="","",IF('Социально-коммуникативное разви'!W5="","",IF('Художественно-эстетическое разв'!#REF!="","",IF('Художественно-эстетическое разв'!#REF!="","",IF('Художественно-эстетическое разв'!AC5="","",IF('Художественно-эстетическое разв'!#REF!="","",IF('Художественно-эстетическое разв'!AD5="","",('Социально-коммуникативное разви'!U5+'Социально-коммуникативное разви'!V5+'Социально-коммуникативное разви'!W5+'Художественно-эстетическое разв'!#REF!+'Художественно-эстетическое разв'!#REF!+'Художественно-эстетическое разв'!AC5+'Художественно-эстетическое разв'!#REF!+'Художественно-эстетическое разв'!AD5)/8))))))))</f>
        <v/>
      </c>
      <c r="BJ3" s="82" t="str">
        <f>'Целевые ориентиры'!AT4</f>
        <v/>
      </c>
      <c r="BK3" s="82" t="str">
        <f>IF('Речевое развитие'!D4="","",IF('Речевое развитие'!D4=2,"сформирован",IF('Речевое развитие'!D4=0,"не сформирован", "в стадии формирования")))</f>
        <v/>
      </c>
      <c r="BL3" s="82" t="e">
        <f>IF('Речевое развитие'!#REF!="","",IF('Речевое развитие'!#REF!=2,"сформирован",IF('Речевое развитие'!#REF!=0,"не сформирован", "в стадии формирования")))</f>
        <v>#REF!</v>
      </c>
      <c r="BM3" s="82" t="str">
        <f>IF('Речевое развитие'!E4="","",IF('Речевое развитие'!E4=2,"сформирован",IF('Речевое развитие'!E4=0,"не сформирован", "в стадии формирования")))</f>
        <v/>
      </c>
      <c r="BN3" s="82" t="str">
        <f>IF('Речевое развитие'!F4="","",IF('Речевое развитие'!F4=2,"сформирован",IF('Речевое развитие'!F4=0,"не сформирован", "в стадии формирования")))</f>
        <v/>
      </c>
      <c r="BO3" s="82" t="str">
        <f>IF('Речевое развитие'!G4="","",IF('Речевое развитие'!G4=2,"сформирован",IF('Речевое развитие'!G4=0,"не сформирован", "в стадии формирования")))</f>
        <v/>
      </c>
      <c r="BP3" s="82" t="str">
        <f>IF('Речевое развитие'!H4="","",IF('Речевое развитие'!H4=2,"сформирован",IF('Речевое развитие'!H4=0,"не сформирован", "в стадии формирования")))</f>
        <v/>
      </c>
      <c r="BQ3" s="82" t="e">
        <f>IF('Речевое развитие'!#REF!="","",IF('Речевое развитие'!#REF!=2,"сформирован",IF('Речевое развитие'!#REF!=0,"не сформирован", "в стадии формирования")))</f>
        <v>#REF!</v>
      </c>
      <c r="BR3" s="82" t="str">
        <f>IF('Речевое развитие'!I4="","",IF('Речевое развитие'!I4=2,"сформирован",IF('Речевое развитие'!I4=0,"не сформирован", "в стадии формирования")))</f>
        <v/>
      </c>
      <c r="BS3" s="82" t="str">
        <f>IF('Речевое развитие'!J4="","",IF('Речевое развитие'!J4=2,"сформирован",IF('Речевое развитие'!J4=0,"не сформирован", "в стадии формирования")))</f>
        <v/>
      </c>
      <c r="BT3" s="82" t="str">
        <f>IF('Речевое развитие'!K4="","",IF('Речевое развитие'!K4=2,"сформирован",IF('Речевое развитие'!K4=0,"не сформирован", "в стадии формирования")))</f>
        <v/>
      </c>
      <c r="BU3" s="82" t="str">
        <f>IF('Речевое развитие'!L4="","",IF('Речевое развитие'!L4=2,"сформирован",IF('Речевое развитие'!L4=0,"не сформирован", "в стадии формирования")))</f>
        <v/>
      </c>
      <c r="BV3" s="82" t="str">
        <f>IF('Речевое развитие'!M4="","",IF('Речевое развитие'!M4=2,"сформирован",IF('Речевое развитие'!M4=0,"не сформирован", "в стадии формирования")))</f>
        <v/>
      </c>
      <c r="BW3" s="82" t="str">
        <f>IF('Речевое развитие'!N4="","",IF('Речевое развитие'!N4=2,"сформирован",IF('Речевое развитие'!N4=0,"не сформирован", "в стадии формирования")))</f>
        <v/>
      </c>
      <c r="BX3" s="82" t="str">
        <f>IF('Речевое развитие'!D4="","",IF('Речевое развитие'!#REF!="","",IF('Речевое развитие'!E4="","",IF('Речевое развитие'!F4="","",IF('Речевое развитие'!G4="","",IF('Речевое развитие'!H4="","",IF('Речевое развитие'!#REF!="","",IF('Речевое развитие'!I4="","",IF('Речевое развитие'!J4="","",IF('Речевое развитие'!K4="","",IF('Речевое развитие'!L4="","",IF('Речевое развитие'!M4="","",IF('Речевое развитие'!N4="","",('Речевое развитие'!D4+'Речевое развитие'!#REF!+'Речевое развитие'!E4+'Речевое развитие'!F4+'Речевое развитие'!G4+'Речевое развитие'!H4+'Речевое развитие'!#REF!+'Речевое развитие'!I4+'Речевое развитие'!J4+'Речевое развитие'!K4+'Речевое развитие'!L4+'Речевое развитие'!M4+'Речевое развитие'!N4)/13)))))))))))))</f>
        <v/>
      </c>
      <c r="BY3" s="82" t="str">
        <f>'Целевые ориентиры'!BG4</f>
        <v/>
      </c>
      <c r="BZ3" s="82" t="str">
        <f>IF('Художественно-эстетическое разв'!Y5="","",IF('Художественно-эстетическое разв'!Y5=2,"сформирован",IF('Художественно-эстетическое разв'!Y5=0,"не сформирован", "в стадии формирования")))</f>
        <v/>
      </c>
      <c r="CA3" s="82" t="e">
        <f>IF('Физическое развитие'!#REF!="","",IF('Физическое развитие'!#REF!=2,"сформирован",IF('Физическое развитие'!#REF!=0,"не сформирован", "в стадии формирования")))</f>
        <v>#REF!</v>
      </c>
      <c r="CB3" s="82" t="e">
        <f>IF('Физическое развитие'!#REF!="","",IF('Физическое развитие'!#REF!=2,"сформирован",IF('Физическое развитие'!#REF!=0,"не сформирован", "в стадии формирования")))</f>
        <v>#REF!</v>
      </c>
      <c r="CC3" s="82" t="str">
        <f>IF('Физическое развитие'!D4="","",IF('Физическое развитие'!D4=2,"сформирован",IF('Физическое развитие'!D4=0,"не сформирован", "в стадии формирования")))</f>
        <v/>
      </c>
      <c r="CD3" s="82" t="str">
        <f>IF('Физическое развитие'!E4="","",IF('Физическое развитие'!E4=2,"сформирован",IF('Физическое развитие'!E4=0,"не сформирован", "в стадии формирования")))</f>
        <v/>
      </c>
      <c r="CE3" s="82" t="str">
        <f>IF('Физическое развитие'!F4="","",IF('Физическое развитие'!F4=2,"сформирован",IF('Физическое развитие'!F4=0,"не сформирован", "в стадии формирования")))</f>
        <v/>
      </c>
      <c r="CF3" s="82" t="str">
        <f>IF('Физическое развитие'!H4="","",IF('Физическое развитие'!H4=2,"сформирован",IF('Физическое развитие'!H4=0,"не сформирован", "в стадии формирования")))</f>
        <v/>
      </c>
      <c r="CG3" s="82" t="str">
        <f>IF('Физическое развитие'!I4="","",IF('Физическое развитие'!I4=2,"сформирован",IF('Физическое развитие'!I4=0,"не сформирован", "в стадии формирования")))</f>
        <v/>
      </c>
      <c r="CH3" s="82" t="str">
        <f>IF('Физическое развитие'!J4="","",IF('Физическое развитие'!J4=2,"сформирован",IF('Физическое развитие'!J4=0,"не сформирован", "в стадии формирования")))</f>
        <v/>
      </c>
      <c r="CI3" s="82" t="str">
        <f>IF('Физическое развитие'!L4="","",IF('Физическое развитие'!L4=2,"сформирован",IF('Физическое развитие'!L4=0,"не сформирован", "в стадии формирования")))</f>
        <v/>
      </c>
      <c r="CJ3" s="82" t="str">
        <f>IF('Физическое развитие'!M4="","",IF('Физическое развитие'!M4=2,"сформирован",IF('Физическое развитие'!M4=0,"не сформирован", "в стадии формирования")))</f>
        <v/>
      </c>
      <c r="CK3" s="82" t="e">
        <f>IF('Физическое развитие'!#REF!="","",IF('Физическое развитие'!#REF!=2,"сформирован",IF('Физическое развитие'!#REF!=0,"не сформирован", "в стадии формирования")))</f>
        <v>#REF!</v>
      </c>
      <c r="CL3" s="82" t="e">
        <f>IF('Физическое развитие'!#REF!="","",IF('Физическое развитие'!#REF!=2,"сформирован",IF('Физическое развитие'!#REF!=0,"не сформирован", "в стадии формирования")))</f>
        <v>#REF!</v>
      </c>
      <c r="CM3" s="82" t="e">
        <f>IF('Физическое развитие'!#REF!="","",IF('Физическое развитие'!#REF!=2,"сформирован",IF('Физическое развитие'!#REF!=0,"не сформирован", "в стадии формирования")))</f>
        <v>#REF!</v>
      </c>
      <c r="CN3" s="82" t="str">
        <f>IF('Физическое развитие'!N4="","",IF('Физическое развитие'!N4=2,"сформирован",IF('Физическое развитие'!N4=0,"не сформирован", "в стадии формирования")))</f>
        <v/>
      </c>
      <c r="CO3" s="82" t="str">
        <f>IF('Физическое развитие'!O4="","",IF('Физическое развитие'!O4=2,"сформирован",IF('Физическое развитие'!O4=0,"не сформирован", "в стадии формирования")))</f>
        <v/>
      </c>
      <c r="CP3" s="82" t="str">
        <f>IF('Физическое развитие'!P4="","",IF('Физическое развитие'!P4=2,"сформирован",IF('Физическое развитие'!P4=0,"не сформирован", "в стадии формирования")))</f>
        <v/>
      </c>
      <c r="CQ3" s="82" t="str">
        <f>IF('Физическое развитие'!Q4="","",IF('Физическое развитие'!Q4=2,"сформирован",IF('Физическое развитие'!Q4=0,"не сформирован", "в стадии формирования")))</f>
        <v/>
      </c>
      <c r="CR3" s="214" t="str">
        <f>IF('Художественно-эстетическое разв'!Y5="","",IF('Физическое развитие'!#REF!="","",IF('Физическое развитие'!#REF!="","",IF('Физическое развитие'!D4="","",IF('Физическое развитие'!E4="","",IF('Физическое развитие'!F4="","",IF('Физическое развитие'!H4="","",IF('Физическое развитие'!I4="","",IF('Физическое развитие'!J4="","",IF('Физическое развитие'!L4="","",IF('Физическое развитие'!M4="","",IF('Физическое развитие'!#REF!="","",IF('Физическое развитие'!#REF!="","",IF('Физическое развитие'!#REF!="","",IF('Физическое развитие'!N4="","",IF('Физическое развитие'!O4="","",IF('Физическое развитие'!P4="","",IF('Физическое развитие'!Q4="","",('Художественно-эстетическое разв'!Y5+'Физическое развитие'!#REF!+'Физическое развитие'!#REF!+'Физическое развитие'!D4+'Физическое развитие'!E4+'Физическое развитие'!F4+'Физическое развитие'!H4+'Физическое развитие'!I4+'Физическое развитие'!J4+'Физическое развитие'!L4+'Физическое развитие'!M4+'Физическое развитие'!#REF!+'Физическое развитие'!#REF!+'Физическое развитие'!#REF!+'Физическое развитие'!N4+'Физическое развитие'!O4+'Физическое развитие'!P4+'Физическое развитие'!Q4)/18))))))))))))))))))</f>
        <v/>
      </c>
      <c r="CS3" s="82" t="str">
        <f>'Целевые ориентиры'!BW4</f>
        <v/>
      </c>
      <c r="CT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 s="82"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CV3" s="82" t="str">
        <f>IF('Социально-коммуникативное разви'!N5="","",IF('Социально-коммуникативное разви'!N5=2,"сформирован",IF('Социально-коммуникативное разви'!N5=0,"не сформирован", "в стадии формирования")))</f>
        <v/>
      </c>
      <c r="CW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 s="82" t="str">
        <f>IF('Социально-коммуникативное разви'!AI5="","",IF('Социально-коммуникативное разви'!AI5=2,"сформирован",IF('Социально-коммуникативное разви'!AI5=0,"не сформирован", "в стадии формирования")))</f>
        <v/>
      </c>
      <c r="CY3" s="82" t="str">
        <f>IF('Социально-коммуникативное разви'!AN5="","",IF('Социально-коммуникативное разви'!AN5=2,"сформирован",IF('Социально-коммуникативное разви'!AN5=0,"не сформирован", "в стадии формирования")))</f>
        <v/>
      </c>
      <c r="CZ3" s="82" t="str">
        <f>IF('Социально-коммуникативное разви'!AO5="","",IF('Социально-коммуникативное разви'!AO5=2,"сформирован",IF('Социально-коммуникативное разви'!AO5=0,"не сформирован", "в стадии формирования")))</f>
        <v/>
      </c>
      <c r="DA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 s="82" t="str">
        <f>IF('Социально-коммуникативное разви'!AP5="","",IF('Социально-коммуникативное разви'!AP5=2,"сформирован",IF('Социально-коммуникативное разви'!AP5=0,"не сформирован", "в стадии формирования")))</f>
        <v/>
      </c>
      <c r="DC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 s="82" t="str">
        <f>IF('Социально-коммуникативное разви'!AQ5="","",IF('Социально-коммуникативное разви'!AQ5=2,"сформирован",IF('Социально-коммуникативное разви'!AQ5=0,"не сформирован", "в стадии формирования")))</f>
        <v/>
      </c>
      <c r="DE3" s="82" t="str">
        <f>IF('Социально-коммуникативное разви'!AR5="","",IF('Социально-коммуникативное разви'!AR5=2,"сформирован",IF('Социально-коммуникативное разви'!AR5=0,"не сформирован", "в стадии формирования")))</f>
        <v/>
      </c>
      <c r="DF3" s="82" t="str">
        <f>IF('Социально-коммуникативное разви'!AS5="","",IF('Социально-коммуникативное разви'!AS5=2,"сформирован",IF('Социально-коммуникативное разви'!AS5=0,"не сформирован", "в стадии формирования")))</f>
        <v/>
      </c>
      <c r="DG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 s="82" t="str">
        <f>IF('Социально-коммуникативное разви'!AT5="","",IF('Социально-коммуникативное разви'!AT5=2,"сформирован",IF('Социально-коммуникативное разви'!AT5=0,"не сформирован", "в стадии формирования")))</f>
        <v/>
      </c>
      <c r="DI3" s="82" t="str">
        <f>IF('Социально-коммуникативное разви'!AV5="","",IF('Социально-коммуникативное разви'!AV5=2,"сформирован",IF('Социально-коммуникативное разви'!AV5=0,"не сформирован", "в стадии формирования")))</f>
        <v/>
      </c>
      <c r="DJ3" s="82" t="str">
        <f>IF('Социально-коммуникативное разви'!AW5="","",IF('Социально-коммуникативное разви'!AW5=2,"сформирован",IF('Социально-коммуникативное разви'!AW5=0,"не сформирован", "в стадии формирования")))</f>
        <v/>
      </c>
      <c r="DK3" s="82" t="str">
        <f>IF('Социально-коммуникативное разви'!AX5="","",IF('Социально-коммуникативное разви'!AX5=2,"сформирован",IF('Социально-коммуникативное разви'!AX5=0,"не сформирован", "в стадии формирования")))</f>
        <v/>
      </c>
      <c r="DL3" s="82" t="str">
        <f>IF('Социально-коммуникативное разви'!AY5="","",IF('Социально-коммуникативное разви'!AY5=2,"сформирован",IF('Социально-коммуникативное разви'!AY5=0,"не сформирован", "в стадии формирования")))</f>
        <v/>
      </c>
      <c r="DM3" s="82" t="str">
        <f>IF('Физическое развитие'!K4="","",IF('Физическое развитие'!K4=2,"сформирован",IF('Физическое развитие'!K4=0,"не сформирован", "в стадии формирования")))</f>
        <v/>
      </c>
      <c r="DN3" s="82" t="e">
        <f>IF('Физическое развитие'!#REF!="","",IF('Физическое развитие'!#REF!=2,"сформирован",IF('Физическое развитие'!#REF!=0,"не сформирован", "в стадии формирования")))</f>
        <v>#REF!</v>
      </c>
      <c r="DO3" s="82" t="e">
        <f>IF('Социально-коммуникативное разви'!#REF!="","",IF('Социально-коммуникативное разви'!M5="","",IF('Социально-коммуникативное разви'!N5="","",IF('Социально-коммуникативное разви'!#REF!="","",IF('Социально-коммуникативное разви'!AI5="","",IF('Социально-коммуникативное разви'!AN5="","",IF('Социально-коммуникативное разви'!AO5="","",IF('Социально-коммуникативное разви'!#REF!="","",IF('Социально-коммуникативное разви'!AP5="","",IF('Социально-коммуникативное разви'!#REF!="","",IF('Социально-коммуникативное разви'!AQ5="","",IF('Социально-коммуникативное разви'!AR5="","",IF('Социально-коммуникативное разви'!AS5="","",IF('Социально-коммуникативное разви'!#REF!="","",IF('Социально-коммуникативное разви'!AT5="","",IF('Социально-коммуникативное разви'!AV5="","",IF('Социально-коммуникативное разви'!AW5="","",IF('Социально-коммуникативное разви'!AX5="","",IF('Социально-коммуникативное разви'!AY5="","",IF('Физическое развитие'!K4="","",IF('Физическое развитие'!#REF!="","",('Социально-коммуникативное разви'!#REF!+'Социально-коммуникативное разви'!M5+'Социально-коммуникативное разви'!N5+'Социально-коммуникативное разви'!#REF!+'Социально-коммуникативное разви'!AI5+'Социально-коммуникативное разви'!AN5+'Социально-коммуникативное разви'!AO5+'Социально-коммуникативное разви'!#REF!+'Социально-коммуникативное разви'!AP5+'Социально-коммуникативное разви'!#REF!+'Социально-коммуникативное разви'!AQ5+'Социально-коммуникативное разви'!AR5+'Социально-коммуникативное разви'!AS5+'Социально-коммуникативное разви'!#REF!+'Социально-коммуникативное разви'!AT5+'Социально-коммуникативное разви'!AV5+'Социально-коммуникативное разви'!AW5+'Социально-коммуникативное разви'!AX5+'Социально-коммуникативное разви'!AY5+'Физическое развитие'!K4+'Физическое развитие'!#REF!)/21)))))))))))))))))))))</f>
        <v>#REF!</v>
      </c>
      <c r="DP3" s="82" t="str">
        <f>'Целевые ориентиры'!CN4</f>
        <v/>
      </c>
      <c r="DQ3" s="82" t="str">
        <f>IF('Социально-коммуникативное разви'!D5="","",IF('Социально-коммуникативное разви'!D5=2,"сформирован",IF('Социально-коммуникативное разви'!D5=0,"не сформирован", "в стадии формирования")))</f>
        <v/>
      </c>
      <c r="DR3" s="82" t="str">
        <f>IF('Социально-коммуникативное разви'!E5="","",IF('Социально-коммуникативное разви'!E5=2,"сформирован",IF('Социально-коммуникативное разви'!E5=0,"не сформирован", "в стадии формирования")))</f>
        <v/>
      </c>
      <c r="DS3" s="82" t="str">
        <f>IF('Социально-коммуникативное разви'!F5="","",IF('Социально-коммуникативное разви'!F5=2,"сформирован",IF('Социально-коммуникативное разви'!F5=0,"не сформирован", "в стадии формирования")))</f>
        <v/>
      </c>
      <c r="DT3" s="82"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DU3" s="82" t="str">
        <f>IF('Социально-коммуникативное разви'!Q5="","",IF('Социально-коммуникативное разви'!Q5=2,"сформирован",IF('Социально-коммуникативное разви'!Q5=0,"не сформирован", "в стадии формирования")))</f>
        <v/>
      </c>
      <c r="DV3" s="82" t="str">
        <f>IF('Социально-коммуникативное разви'!R5="","",IF('Социально-коммуникативное разви'!R5=2,"сформирован",IF('Социально-коммуникативное разви'!R5=0,"не сформирован", "в стадии формирования")))</f>
        <v/>
      </c>
      <c r="DW3" s="82" t="str">
        <f>IF('Социально-коммуникативное разви'!S5="","",IF('Социально-коммуникативное разви'!S5=2,"сформирован",IF('Социально-коммуникативное разви'!S5=0,"не сформирован", "в стадии формирования")))</f>
        <v/>
      </c>
      <c r="DX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 s="82" t="str">
        <f>IF('Социально-коммуникативное разви'!T5="","",IF('Социально-коммуникативное разви'!T5=2,"сформирован",IF('Социально-коммуникативное разви'!T5=0,"не сформирован", "в стадии формирования")))</f>
        <v/>
      </c>
      <c r="EB3" s="82" t="str">
        <f>IF('Социально-коммуникативное разви'!Y5="","",IF('Социально-коммуникативное разви'!Y5=2,"сформирован",IF('Социально-коммуникативное разви'!Y5=0,"не сформирован", "в стадии формирования")))</f>
        <v/>
      </c>
      <c r="EC3" s="82" t="str">
        <f>IF('Социально-коммуникативное разви'!Z5="","",IF('Социально-коммуникативное разви'!Z5=2,"сформирован",IF('Социально-коммуникативное разви'!Z5=0,"не сформирован", "в стадии формирования")))</f>
        <v/>
      </c>
      <c r="ED3" s="82" t="str">
        <f>IF('Социально-коммуникативное разви'!AU5="","",IF('Социально-коммуникативное разви'!AU5=2,"сформирован",IF('Социально-коммуникативное разви'!AU5=0,"не сформирован", "в стадии формирования")))</f>
        <v/>
      </c>
      <c r="EE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 s="82" t="str">
        <f>IF('Социально-коммуникативное разви'!AZ5="","",IF('Социально-коммуникативное разви'!AZ5=2,"сформирован",IF('Социально-коммуникативное разви'!AZ5=0,"не сформирован", "в стадии формирования")))</f>
        <v/>
      </c>
      <c r="EG3" s="82" t="str">
        <f>IF('Социально-коммуникативное разви'!BA5="","",IF('Социально-коммуникативное разви'!BA5=2,"сформирован",IF('Социально-коммуникативное разви'!BA5=0,"не сформирован", "в стадии формирования")))</f>
        <v/>
      </c>
      <c r="EH3" s="82" t="str">
        <f>IF('Социально-коммуникативное разви'!BB5="","",IF('Социально-коммуникативное разви'!BB5=2,"сформирован",IF('Социально-коммуникативное разви'!BB5=0,"не сформирован", "в стадии формирования")))</f>
        <v/>
      </c>
      <c r="EI3" s="82" t="str">
        <f>IF('Познавательное развитие'!G5="","",IF('Познавательное развитие'!G5=2,"сформирован",IF('Познавательное развитие'!G5=0,"не сформирован", "в стадии формирования")))</f>
        <v/>
      </c>
      <c r="EJ3" s="82" t="e">
        <f>IF('Познавательное развитие'!#REF!="","",IF('Познавательное развитие'!#REF!=2,"сформирован",IF('Познавательное развитие'!#REF!=0,"не сформирован", "в стадии формирования")))</f>
        <v>#REF!</v>
      </c>
      <c r="EK3" s="82" t="str">
        <f>IF('Познавательное развитие'!H5="","",IF('Познавательное развитие'!H5=2,"сформирован",IF('Познавательное развитие'!H5=0,"не сформирован", "в стадии формирования")))</f>
        <v/>
      </c>
      <c r="EL3" s="82" t="e">
        <f>IF('Познавательное развитие'!#REF!="","",IF('Познавательное развитие'!#REF!=2,"сформирован",IF('Познавательное развитие'!#REF!=0,"не сформирован", "в стадии формирования")))</f>
        <v>#REF!</v>
      </c>
      <c r="EM3" s="82" t="str">
        <f>IF('Познавательное развитие'!T5="","",IF('Познавательное развитие'!T5=2,"сформирован",IF('Познавательное развитие'!T5=0,"не сформирован", "в стадии формирования")))</f>
        <v/>
      </c>
      <c r="EN3" s="82" t="e">
        <f>IF('Познавательное развитие'!#REF!="","",IF('Познавательное развитие'!#REF!=2,"сформирован",IF('Познавательное развитие'!#REF!=0,"не сформирован", "в стадии формирования")))</f>
        <v>#REF!</v>
      </c>
      <c r="EO3" s="82" t="str">
        <f>IF('Познавательное развитие'!U5="","",IF('Познавательное развитие'!U5=2,"сформирован",IF('Познавательное развитие'!U5=0,"не сформирован", "в стадии формирования")))</f>
        <v/>
      </c>
      <c r="EP3" s="82" t="str">
        <f>IF('Познавательное развитие'!W5="","",IF('Познавательное развитие'!W5=2,"сформирован",IF('Познавательное развитие'!W5=0,"не сформирован", "в стадии формирования")))</f>
        <v/>
      </c>
      <c r="EQ3" s="82" t="str">
        <f>IF('Познавательное развитие'!X5="","",IF('Познавательное развитие'!X5=2,"сформирован",IF('Познавательное развитие'!X5=0,"не сформирован", "в стадии формирования")))</f>
        <v/>
      </c>
      <c r="ER3" s="82" t="str">
        <f>IF('Познавательное развитие'!AB5="","",IF('Познавательное развитие'!AB5=2,"сформирован",IF('Познавательное развитие'!AB5=0,"не сформирован", "в стадии формирования")))</f>
        <v/>
      </c>
      <c r="ES3" s="82" t="str">
        <f>IF('Познавательное развитие'!AC5="","",IF('Познавательное развитие'!AC5=2,"сформирован",IF('Познавательное развитие'!AC5=0,"не сформирован", "в стадии формирования")))</f>
        <v/>
      </c>
      <c r="ET3" s="82" t="str">
        <f>IF('Познавательное развитие'!AD5="","",IF('Познавательное развитие'!AD5=2,"сформирован",IF('Познавательное развитие'!AD5=0,"не сформирован", "в стадии формирования")))</f>
        <v/>
      </c>
      <c r="EU3" s="82" t="str">
        <f>IF('Познавательное развитие'!AE5="","",IF('Познавательное развитие'!AE5=2,"сформирован",IF('Познавательное развитие'!AE5=0,"не сформирован", "в стадии формирования")))</f>
        <v/>
      </c>
      <c r="EV3" s="82" t="str">
        <f>IF('Познавательное развитие'!AF5="","",IF('Познавательное развитие'!AF5=2,"сформирован",IF('Познавательное развитие'!AF5=0,"не сформирован", "в стадии формирования")))</f>
        <v/>
      </c>
      <c r="EW3" s="82" t="e">
        <f>IF('Познавательное развитие'!#REF!="","",IF('Познавательное развитие'!#REF!=2,"сформирован",IF('Познавательное развитие'!#REF!=0,"не сформирован", "в стадии формирования")))</f>
        <v>#REF!</v>
      </c>
      <c r="EX3" s="82" t="str">
        <f>IF('Познавательное развитие'!AG5="","",IF('Познавательное развитие'!AG5=2,"сформирован",IF('Познавательное развитие'!AG5=0,"не сформирован", "в стадии формирования")))</f>
        <v/>
      </c>
      <c r="EY3" s="82" t="str">
        <f>IF('Познавательное развитие'!AH5="","",IF('Познавательное развитие'!AH5=2,"сформирован",IF('Познавательное развитие'!AH5=0,"не сформирован", "в стадии формирования")))</f>
        <v/>
      </c>
      <c r="EZ3" s="82" t="e">
        <f>IF('Познавательное развитие'!#REF!="","",IF('Познавательное развитие'!#REF!=2,"сформирован",IF('Познавательное развитие'!#REF!=0,"не сформирован", "в стадии формирования")))</f>
        <v>#REF!</v>
      </c>
      <c r="FA3" s="82" t="str">
        <f>IF('Познавательное развитие'!AI5="","",IF('Познавательное развитие'!AI5=2,"сформирован",IF('Познавательное развитие'!AI5=0,"не сформирован", "в стадии формирования")))</f>
        <v/>
      </c>
      <c r="FB3" s="82" t="str">
        <f>IF('Познавательное развитие'!AJ5="","",IF('Познавательное развитие'!AJ5=2,"сформирован",IF('Познавательное развитие'!AJ5=0,"не сформирован", "в стадии формирования")))</f>
        <v/>
      </c>
      <c r="FC3" s="82" t="str">
        <f>IF('Познавательное развитие'!AK5="","",IF('Познавательное развитие'!AK5=2,"сформирован",IF('Познавательное развитие'!AK5=0,"не сформирован", "в стадии формирования")))</f>
        <v/>
      </c>
      <c r="FD3" s="82" t="str">
        <f>IF('Познавательное развитие'!AL5="","",IF('Познавательное развитие'!AL5=2,"сформирован",IF('Познавательное развитие'!AL5=0,"не сформирован", "в стадии формирования")))</f>
        <v/>
      </c>
      <c r="FE3" s="82" t="str">
        <f>IF('Речевое развитие'!Q4="","",IF('Речевое развитие'!Q4=2,"сформирован",IF('Речевое развитие'!Q4=0,"не сформирован", "в стадии формирования")))</f>
        <v/>
      </c>
      <c r="FF3" s="82" t="str">
        <f>IF('Речевое развитие'!R4="","",IF('Речевое развитие'!R4=2,"сформирован",IF('Речевое развитие'!R4=0,"не сформирован", "в стадии формирования")))</f>
        <v/>
      </c>
      <c r="FG3" s="82" t="str">
        <f>IF('Речевое развитие'!S4="","",IF('Речевое развитие'!S4=2,"сформирован",IF('Речевое развитие'!S4=0,"не сформирован", "в стадии формирования")))</f>
        <v/>
      </c>
      <c r="FH3" s="82" t="str">
        <f>IF('Речевое развитие'!T4="","",IF('Речевое развитие'!T4=2,"сформирован",IF('Речевое развитие'!T4=0,"не сформирован", "в стадии формирования")))</f>
        <v/>
      </c>
      <c r="FI3" s="82" t="str">
        <f>IF('Речевое развитие'!U4="","",IF('Речевое развитие'!U4=2,"сформирован",IF('Речевое развитие'!U4=0,"не сформирован", "в стадии формирования")))</f>
        <v/>
      </c>
      <c r="FJ3" s="82" t="e">
        <f>IF('Речевое развитие'!#REF!="","",IF('Речевое развитие'!#REF!=2,"сформирован",IF('Речевое развитие'!#REF!=0,"не сформирован", "в стадии формирования")))</f>
        <v>#REF!</v>
      </c>
      <c r="FK3" s="82" t="str">
        <f>IF('Художественно-эстетическое разв'!S5="","",IF('Художественно-эстетическое разв'!S5=2,"сформирован",IF('Художественно-эстетическое разв'!S5=0,"не сформирован", "в стадии формирования")))</f>
        <v/>
      </c>
      <c r="FL3" s="82" t="str">
        <f>IF('Художественно-эстетическое разв'!T5="","",IF('Художественно-эстетическое разв'!T5=2,"сформирован",IF('Художественно-эстетическое разв'!T5=0,"не сформирован", "в стадии формирования")))</f>
        <v/>
      </c>
      <c r="FM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 s="82" t="str">
        <f>IF('Физическое развитие'!T4="","",IF('Физическое развитие'!T4=2,"сформирован",IF('Физическое развитие'!T4=0,"не сформирован", "в стадии формирования")))</f>
        <v/>
      </c>
      <c r="FO3" s="82" t="str">
        <f>IF('Физическое развитие'!U4="","",IF('Физическое развитие'!U4=2,"сформирован",IF('Физическое развитие'!U4=0,"не сформирован", "в стадии формирования")))</f>
        <v/>
      </c>
      <c r="FP3" s="82" t="str">
        <f>IF('Физическое развитие'!V4="","",IF('Физическое развитие'!V4=2,"сформирован",IF('Физическое развитие'!V4=0,"не сформирован", "в стадии формирования")))</f>
        <v/>
      </c>
      <c r="FQ3" s="82" t="e">
        <f>IF('Физическое развитие'!#REF!="","",IF('Физическое развитие'!#REF!=2,"сформирован",IF('Физическое развитие'!#REF!=0,"не сформирован", "в стадии формирования")))</f>
        <v>#REF!</v>
      </c>
      <c r="FR3" s="214" t="str">
        <f>IF('Социально-коммуникативное разви'!D5="","",IF('Социально-коммуникативное разви'!E5="","",IF('Социально-коммуникативное разви'!F5="","",IF('Социально-коммуникативное разви'!G5="","",IF('Социально-коммуникативное разви'!Q5="","",IF('Социально-коммуникативное разви'!R5="","",IF('Социально-коммуникативное разви'!S5="","",IF('Социально-коммуникативное разви'!#REF!="","",IF('Социально-коммуникативное разви'!#REF!="","",IF('Социально-коммуникативное разви'!#REF!="","",IF('Социально-коммуникативное разви'!T5="","",IF('Социально-коммуникативное разви'!Y5="","",IF('Социально-коммуникативное разви'!Z5="","",IF('Социально-коммуникативное разви'!AU5="","",IF('Социально-коммуникативное разви'!#REF!="","",IF('Социально-коммуникативное разви'!AZ5="","",IF('Социально-коммуникативное разви'!BA5="","",IF('Социально-коммуникативное разви'!BB5="","",IF('Познавательное развитие'!G5="","",IF('Познавательное развитие'!#REF!="","",IF('Познавательное развитие'!H5="","",IF('Познавательное развитие'!#REF!="","",IF('Познавательное развитие'!T5="","",IF('Познавательное развитие'!#REF!="","",IF('Познавательное развитие'!U5="","",IF('Познавательное развитие'!W5="","",IF('Познавательное развитие'!X5="","",IF('Познавательное развитие'!AB5="","",IF('Познавательное развитие'!AC5="","",IF('Познавательное развитие'!AD5="","",IF('Познавательное развитие'!AE5="","",IF('Познавательное развитие'!AF5="","",IF('Познавательное развитие'!#REF!="","",IF('Познавательное развитие'!AG5="","",IF('Познавательное развитие'!AH5="","",IF('Познавательное развитие'!#REF!="","",IF('Познавательное развитие'!AI5="","",IF('Познавательное развитие'!AJ5="","",IF('Познавательное развитие'!AK5="","",IF('Познавательное развитие'!AL5="","",IF('Речевое развитие'!Q4="","",IF('Речевое развитие'!R4="","",IF('Речевое развитие'!S4="","",IF('Речевое развитие'!T4="","",IF('Речевое развитие'!U4="","",IF('Речевое развитие'!#REF!="","",IF('Художественно-эстетическое разв'!S5="","",IF('Художественно-эстетическое разв'!T5="","",IF('Художественно-эстетическое разв'!#REF!="","",IF('Физическое развитие'!T4="","",IF('Физическое развитие'!U4="","",IF('Физическое развитие'!V4="","",IF('Физическое развитие'!#REF!="","",('Социально-коммуникативное разви'!D5+'Социально-коммуникативное разви'!E5+'Социально-коммуникативное разви'!F5+'Социально-коммуникативное разви'!G5+'Социально-коммуникативное разви'!Q5+'Социально-коммуникативное разви'!R5+'Социально-коммуникативное разви'!S5+'Социально-коммуникативное разви'!#REF!+'Социально-коммуникативное разви'!#REF!+'Социально-коммуникативное разви'!#REF!+'Социально-коммуникативное разви'!T5+'Социально-коммуникативное разви'!Y5+'Социально-коммуникативное разви'!Z5+'Социально-коммуникативное разви'!AU5+'Социально-коммуникативное разви'!#REF!+'Социально-коммуникативное разви'!AZ5+'Социально-коммуникативное разви'!BA5+'Социально-коммуникативное разви'!BB5+'Познавательное развитие'!G5+'Познавательное развитие'!#REF!+'Познавательное развитие'!H5+'Познавательное развитие'!#REF!+'Познавательное развитие'!T5+'Познавательное развитие'!#REF!+'Познавательное развитие'!U5+'Познавательное развитие'!W5+'Познавательное развитие'!X5+'Познавательное развитие'!AB5+'Познавательное развитие'!AC5+'Познавательное развитие'!AD5+'Познавательное развитие'!AE5+'Познавательное развитие'!AF5+'Познавательное развитие'!#REF!+'Познавательное развитие'!AG5+'Познавательное развитие'!AH5+'Познавательное развитие'!#REF!+'Познавательное развитие'!AI5+'Познавательное развитие'!AJ5+'Познавательное развитие'!AK5+'Познавательное развитие'!AL5+'Речевое развитие'!Q4+'Речевое развитие'!R4+'Речевое развитие'!S4+'Речевое развитие'!T4+'Речевое развитие'!U4+'Речевое развитие'!#REF!+'Художественно-эстетическое разв'!S5+'Художественно-эстетическое разв'!T5+'Художественно-эстетическое разв'!#REF!+'Физическое развитие'!T4+'Физическое развитие'!U4+'Физическое развитие'!V4+'Физическое развитие'!#REF!)/53)))))))))))))))))))))))))))))))))))))))))))))))))))))</f>
        <v/>
      </c>
      <c r="FS3" s="82" t="str">
        <f>'Целевые ориентиры'!EC4</f>
        <v/>
      </c>
    </row>
    <row r="4" spans="1:175">
      <c r="A4" s="82">
        <f>список!A3</f>
        <v>2</v>
      </c>
      <c r="B4" s="82" t="str">
        <f>IF(список!B3="","",список!B3)</f>
        <v/>
      </c>
      <c r="C4" s="82">
        <f>список!C3</f>
        <v>0</v>
      </c>
      <c r="D4" s="82" t="str">
        <f>IF('Социально-коммуникативное разви'!AA6="","",IF('Социально-коммуникативное разви'!AA6=2,"сформирован",IF('Социально-коммуникативное разви'!AA6=0,"не сформирован", "в стадии формирования")))</f>
        <v/>
      </c>
      <c r="E4" s="82" t="str">
        <f>IF('Социально-коммуникативное разви'!AF6="","",IF('Социально-коммуникативное разви'!AF6=2,"сформирован",IF('Социально-коммуникативное разви'!AF6=0,"не сформирован", "в стадии формирования")))</f>
        <v/>
      </c>
      <c r="F4" s="82" t="str">
        <f>IF('Социально-коммуникативное разви'!AG6="","",IF('Социально-коммуникативное разви'!AG6=2,"сформирован",IF('Социально-коммуникативное разви'!AG6=0,"не сформирован", "в стадии формирования")))</f>
        <v/>
      </c>
      <c r="G4" s="82" t="str">
        <f>IF('Социально-коммуникативное разви'!AH6="","",IF('Социально-коммуникативное разви'!AH6=2,"сформирован",IF('Социально-коммуникативное разви'!AH6=0,"не сформирован", "в стадии формирования")))</f>
        <v/>
      </c>
      <c r="H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 s="82" t="str">
        <f>IF('Социально-коммуникативное разви'!AJ6="","",IF('Социально-коммуникативное разви'!AJ6=2,"сформирован",IF('Социально-коммуникативное разви'!AJ6=0,"не сформирован", "в стадии формирования")))</f>
        <v/>
      </c>
      <c r="K4" s="82" t="str">
        <f>IF('Социально-коммуникативное разви'!AK6="","",IF('Социально-коммуникативное разви'!AK6=2,"сформирован",IF('Социально-коммуникативное разви'!AK6=0,"не сформирован", "в стадии формирования")))</f>
        <v/>
      </c>
      <c r="L4" s="82" t="e">
        <f>IF('Познавательное развитие'!#REF!="","",IF('Познавательное развитие'!#REF!=2,"сформирован",IF('Познавательное развитие'!#REF!=0,"не сформирован", "в стадии формирования")))</f>
        <v>#REF!</v>
      </c>
      <c r="M4" s="82" t="str">
        <f>IF('Познавательное развитие'!D6="","",IF('Познавательное развитие'!D6=2,"сформирован",IF('Познавательное развитие'!D6=0,"не сформирован", "в стадии формирования")))</f>
        <v/>
      </c>
      <c r="N4" s="82" t="e">
        <f>IF('Познавательное развитие'!#REF!="","",IF('Познавательное развитие'!#REF!=2,"сформирован",IF('Познавательное развитие'!#REF!=0,"не сформирован", "в стадии формирования")))</f>
        <v>#REF!</v>
      </c>
      <c r="O4" s="82" t="str">
        <f>IF('Познавательное развитие'!I6="","",IF('Познавательное развитие'!I6=2,"сформирован",IF('Познавательное развитие'!I6=0,"не сформирован", "в стадии формирования")))</f>
        <v/>
      </c>
      <c r="P4" s="82" t="str">
        <f>IF('Познавательное развитие'!M6="","",IF('Познавательное развитие'!M6=2,"сформирован",IF('Познавательное развитие'!M6=0,"не сформирован", "в стадии формирования")))</f>
        <v/>
      </c>
      <c r="Q4" s="82" t="str">
        <f>IF('Познавательное развитие'!N6="","",IF('Познавательное развитие'!N6=2,"сформирован",IF('Познавательное развитие'!N6=0,"не сформирован", "в стадии формирования")))</f>
        <v/>
      </c>
      <c r="R4" s="82" t="str">
        <f>IF('Познавательное развитие'!O6="","",IF('Познавательное развитие'!O6=2,"сформирован",IF('Познавательное развитие'!O6=0,"не сформирован", "в стадии формирования")))</f>
        <v/>
      </c>
      <c r="S4" s="82" t="str">
        <f>IF('Познавательное развитие'!P6="","",IF('Познавательное развитие'!P6=2,"сформирован",IF('Познавательное развитие'!P6=0,"не сформирован", "в стадии формирования")))</f>
        <v/>
      </c>
      <c r="T4" s="82" t="str">
        <f>IF('Познавательное развитие'!Q6="","",IF('Познавательное развитие'!Q6=2,"сформирован",IF('Познавательное развитие'!Q6=0,"не сформирован", "в стадии формирования")))</f>
        <v/>
      </c>
      <c r="U4" s="82" t="str">
        <f>IF('Познавательное развитие'!Y6="","",IF('Познавательное развитие'!Y6=2,"сформирован",IF('Познавательное развитие'!Y6=0,"не сформирован", "в стадии формирования")))</f>
        <v/>
      </c>
      <c r="V4" s="82"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W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4" s="82" t="str">
        <f>IF('Художественно-эстетическое разв'!G6="","",IF('Художественно-эстетическое разв'!G6=2,"сформирован",IF('Художественно-эстетическое разв'!G6=0,"не сформирован", "в стадии формирования")))</f>
        <v/>
      </c>
      <c r="Y4" s="82" t="str">
        <f>IF('Художественно-эстетическое разв'!H6="","",IF('Художественно-эстетическое разв'!H6=2,"сформирован",IF('Художественно-эстетическое разв'!H6=0,"не сформирован", "в стадии формирования")))</f>
        <v/>
      </c>
      <c r="Z4" s="82" t="str">
        <f>IF('Художественно-эстетическое разв'!I6="","",IF('Художественно-эстетическое разв'!I6=2,"сформирован",IF('Художественно-эстетическое разв'!I6=0,"не сформирован", "в стадии формирования")))</f>
        <v/>
      </c>
      <c r="AA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4" s="82" t="str">
        <f>IF('Художественно-эстетическое разв'!L6="","",IF('Художественно-эстетическое разв'!L6=2,"сформирован",IF('Художественно-эстетическое разв'!L6=0,"не сформирован", "в стадии формирования")))</f>
        <v/>
      </c>
      <c r="AC4" s="82" t="str">
        <f>IF('Художественно-эстетическое разв'!M6="","",IF('Художественно-эстетическое разв'!M6=2,"сформирован",IF('Художественно-эстетическое разв'!M6=0,"не сформирован", "в стадии формирования")))</f>
        <v/>
      </c>
      <c r="AD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4" s="82" t="str">
        <f>IF('Художественно-эстетическое разв'!U6="","",IF('Художественно-эстетическое разв'!U6=2,"сформирован",IF('Художественно-эстетическое разв'!U6=0,"не сформирован", "в стадии формирования")))</f>
        <v/>
      </c>
      <c r="AG4" s="82" t="str">
        <f>IF('Физическое развитие'!W5="","",IF('Физическое развитие'!W5=2,"сформирован",IF('Физическое развитие'!W5=0,"не сформирован", "в стадии формирования")))</f>
        <v/>
      </c>
      <c r="AH4" s="214" t="str">
        <f>IF('Социально-коммуникативное разви'!AA6="","",IF('Социально-коммуникативное разви'!AF6="","",IF('Социально-коммуникативное разви'!AG6="","",IF('Социально-коммуникативное разви'!AH6="","",IF('Социально-коммуникативное разви'!#REF!="","",IF('Социально-коммуникативное разви'!#REF!="","",IF('Социально-коммуникативное разви'!AJ6="","",IF('Социально-коммуникативное разви'!AK6="","",IF('Познавательное развитие'!#REF!="","",IF('Познавательное развитие'!D6="","",IF('Познавательное развитие'!#REF!="","",IF('Познавательное развитие'!I6="","",IF('Познавательное развитие'!M6="","",IF('Познавательное развитие'!N6="","",IF('Познавательное развитие'!O6="","",IF('Познавательное развитие'!P6="","",IF('Познавательное развитие'!Q6="","",IF('Познавательное развитие'!Y6="","",IF('Художественно-эстетическое разв'!D6="","",IF('Художественно-эстетическое разв'!#REF!="","",IF('Художественно-эстетическое разв'!G6="","",IF('Художественно-эстетическое разв'!H6="","",IF('Художественно-эстетическое разв'!I6="","",IF('Художественно-эстетическое разв'!#REF!="","",IF('Художественно-эстетическое разв'!L6="","",IF('Художественно-эстетическое разв'!M6="","",IF('Художественно-эстетическое разв'!#REF!="","",IF('Художественно-эстетическое разв'!#REF!="","",IF('Художественно-эстетическое разв'!U6="","",IF('Физическое развитие'!#REF!="","",('Социально-коммуникативное разви'!AA6+'Социально-коммуникативное разви'!AF6+'Социально-коммуникативное разви'!AG6+'Социально-коммуникативное разви'!AH6+'Социально-коммуникативное разви'!#REF!+'Социально-коммуникативное разви'!#REF!+'Социально-коммуникативное разви'!AJ6+'Социально-коммуникативное разви'!AK6+'Познавательное развитие'!#REF!+'Познавательное развитие'!D6+'Познавательное развитие'!#REF!+'Познавательное развитие'!I6+'Познавательное развитие'!M6+'Познавательное развитие'!N6+'Познавательное развитие'!O6+'Познавательное развитие'!P6+'Познавательное развитие'!Q6+'Познавательное развитие'!Y6+'Художественно-эстетическое разв'!D6+'Художественно-эстетическое разв'!#REF!+'Художественно-эстетическое разв'!G6+'Художественно-эстетическое разв'!H6+'Художественно-эстетическое разв'!I6+'Художественно-эстетическое разв'!#REF!+'Художественно-эстетическое разв'!L6+'Художественно-эстетическое разв'!M6+'Художественно-эстетическое разв'!#REF!+'Художественно-эстетическое разв'!#REF!+'Художественно-эстетическое разв'!U6+'Физическое развитие'!#REF!)/30))))))))))))))))))))))))))))))</f>
        <v/>
      </c>
      <c r="AI4" s="82" t="str">
        <f>'Целевые ориентиры'!AA5</f>
        <v/>
      </c>
      <c r="AJ4" s="82"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AK4" s="82"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AL4" s="82" t="str">
        <f>IF('Социально-коммуникативное разви'!I6="","",IF('Социально-коммуникативное разви'!I6=2,"сформирован",IF('Социально-коммуникативное разви'!I6=0,"не сформирован", "в стадии формирования")))</f>
        <v/>
      </c>
      <c r="AM4" s="82" t="str">
        <f>IF('Социально-коммуникативное разви'!J6="","",IF('Социально-коммуникативное разви'!J6=2,"сформирован",IF('Социально-коммуникативное разви'!J6=0,"не сформирован", "в стадии формирования")))</f>
        <v/>
      </c>
      <c r="AN4" s="82"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AO4" s="82"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AP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4" s="82" t="str">
        <f>IF('Социально-коммуникативное разви'!X6="","",IF('Социально-коммуникативное разви'!X6=2,"сформирован",IF('Социально-коммуникативное разви'!X6=0,"не сформирован", "в стадии формирования")))</f>
        <v/>
      </c>
      <c r="AR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4" s="82" t="e">
        <f>IF('Познавательное развитие'!#REF!="","",IF('Познавательное развитие'!#REF!=2,"сформирован",IF('Познавательное развитие'!#REF!=0,"не сформирован", "в стадии формирования")))</f>
        <v>#REF!</v>
      </c>
      <c r="AT4" s="82" t="str">
        <f>IF('Познавательное развитие'!V6="","",IF('Познавательное развитие'!V6=2,"сформирован",IF('Познавательное развитие'!V6=0,"не сформирован", "в стадии формирования")))</f>
        <v/>
      </c>
      <c r="AU4" s="82" t="str">
        <f>IF('Художественно-эстетическое разв'!Z6="","",IF('Художественно-эстетическое разв'!Z6=2,"сформирован",IF('Художественно-эстетическое разв'!Z6=0,"не сформирован", "в стадии формирования")))</f>
        <v/>
      </c>
      <c r="AV4" s="82" t="str">
        <f>IF('Художественно-эстетическое разв'!AE6="","",IF('Художественно-эстетическое разв'!AE6=2,"сформирован",IF('Художественно-эстетическое разв'!AE6=0,"не сформирован", "в стадии формирования")))</f>
        <v/>
      </c>
      <c r="AW4" s="82" t="e">
        <f>IF('Физическое развитие'!#REF!="","",IF('Физическое развитие'!#REF!=2,"сформирован",IF('Физическое развитие'!#REF!=0,"не сформирован", "в стадии формирования")))</f>
        <v>#REF!</v>
      </c>
      <c r="AX4" s="82" t="e">
        <f>IF('Физическое развитие'!#REF!="","",IF('Физическое развитие'!#REF!=2,"сформирован",IF('Физическое развитие'!#REF!=0,"не сформирован", "в стадии формирования")))</f>
        <v>#REF!</v>
      </c>
      <c r="AY4" s="214" t="str">
        <f>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разви'!#REF!="","",IF('Социально-коммуникативное разви'!X6="","",IF('Социально-коммуникативное разви'!#REF!="","",IF('Познавательное развитие'!#REF!="","",IF('Познавательное развитие'!V6="","",IF('Художественно-эстетическое разв'!Z6="","",IF('Художественно-эстетическое разв'!AE6="","",IF('Физическое развитие'!#REF!="","",IF('Физическое развитие'!#REF!="","",('Социально-коммуникативное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разви'!#REF!+'Социально-коммуникативное разви'!X6+'Социально-коммуникативное разви'!#REF!+'Познавательное развитие'!#REF!+'Познавательное развитие'!V6+'Художественно-эстетическое разв'!Z6+'Художественно-эстетическое разв'!AE6+'Физическое развитие'!#REF!+'Физическое развитие'!#REF!)/15)))))))))))))))</f>
        <v/>
      </c>
      <c r="AZ4" s="82" t="str">
        <f>'Целевые ориентиры'!AM5</f>
        <v/>
      </c>
      <c r="BA4" s="82" t="str">
        <f>IF('Социально-коммуникативное разви'!U6="","",IF('Социально-коммуникативное разви'!U6=2,"сформирован",IF('Социально-коммуникативное разви'!U6=0,"не сформирован", "в стадии формирования")))</f>
        <v/>
      </c>
      <c r="BB4" s="82" t="str">
        <f>IF('Социально-коммуникативное разви'!V6="","",IF('Социально-коммуникативное разви'!V6=2,"сформирован",IF('Социально-коммуникативное разви'!V6=0,"не сформирован", "в стадии формирования")))</f>
        <v/>
      </c>
      <c r="BC4" s="82" t="str">
        <f>IF('Социально-коммуникативное разви'!W6="","",IF('Социально-коммуникативное разви'!W6=2,"сформирован",IF('Социально-коммуникативное разви'!W6=0,"не сформирован", "в стадии формирования")))</f>
        <v/>
      </c>
      <c r="BD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4" s="82" t="str">
        <f>IF('Художественно-эстетическое разв'!AC6="","",IF('Художественно-эстетическое разв'!AC6=2,"сформирован",IF('Художественно-эстетическое разв'!AC6=0,"не сформирован", "в стадии формирования")))</f>
        <v/>
      </c>
      <c r="BG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4" s="82" t="str">
        <f>IF('Художественно-эстетическое разв'!AD6="","",IF('Художественно-эстетическое разв'!AD6=2,"сформирован",IF('Художественно-эстетическое разв'!AD6=0,"не сформирован", "в стадии формирования")))</f>
        <v/>
      </c>
      <c r="BI4" s="214" t="str">
        <f>IF('Социально-коммуникативное разви'!U6="","",IF('Социально-коммуникативное разви'!V6="","",IF('Социально-коммуникативное разви'!W6="","",IF('Художественно-эстетическое разв'!#REF!="","",IF('Художественно-эстетическое разв'!#REF!="","",IF('Художественно-эстетическое разв'!AC6="","",IF('Художественно-эстетическое разв'!#REF!="","",IF('Художественно-эстетическое разв'!AD6="","",('Социально-коммуникативное разви'!U6+'Социально-коммуникативное разви'!V6+'Социально-коммуникативное разви'!W6+'Художественно-эстетическое разв'!#REF!+'Художественно-эстетическое разв'!#REF!+'Художественно-эстетическое разв'!AC6+'Художественно-эстетическое разв'!#REF!+'Художественно-эстетическое разв'!AD6)/8))))))))</f>
        <v/>
      </c>
      <c r="BJ4" s="82" t="str">
        <f>'Целевые ориентиры'!AT5</f>
        <v/>
      </c>
      <c r="BK4" s="82" t="str">
        <f>IF('Речевое развитие'!D5="","",IF('Речевое развитие'!D5=2,"сформирован",IF('Речевое развитие'!D5=0,"не сформирован", "в стадии формирования")))</f>
        <v/>
      </c>
      <c r="BL4" s="82" t="e">
        <f>IF('Речевое развитие'!#REF!="","",IF('Речевое развитие'!#REF!=2,"сформирован",IF('Речевое развитие'!#REF!=0,"не сформирован", "в стадии формирования")))</f>
        <v>#REF!</v>
      </c>
      <c r="BM4" s="82" t="str">
        <f>IF('Речевое развитие'!E5="","",IF('Речевое развитие'!E5=2,"сформирован",IF('Речевое развитие'!E5=0,"не сформирован", "в стадии формирования")))</f>
        <v/>
      </c>
      <c r="BN4" s="82" t="str">
        <f>IF('Речевое развитие'!F5="","",IF('Речевое развитие'!F5=2,"сформирован",IF('Речевое развитие'!F5=0,"не сформирован", "в стадии формирования")))</f>
        <v/>
      </c>
      <c r="BO4" s="82" t="str">
        <f>IF('Речевое развитие'!G5="","",IF('Речевое развитие'!G5=2,"сформирован",IF('Речевое развитие'!G5=0,"не сформирован", "в стадии формирования")))</f>
        <v/>
      </c>
      <c r="BP4" s="82" t="str">
        <f>IF('Речевое развитие'!H5="","",IF('Речевое развитие'!H5=2,"сформирован",IF('Речевое развитие'!H5=0,"не сформирован", "в стадии формирования")))</f>
        <v/>
      </c>
      <c r="BQ4" s="82" t="e">
        <f>IF('Речевое развитие'!#REF!="","",IF('Речевое развитие'!#REF!=2,"сформирован",IF('Речевое развитие'!#REF!=0,"не сформирован", "в стадии формирования")))</f>
        <v>#REF!</v>
      </c>
      <c r="BR4" s="82" t="str">
        <f>IF('Речевое развитие'!I5="","",IF('Речевое развитие'!I5=2,"сформирован",IF('Речевое развитие'!I5=0,"не сформирован", "в стадии формирования")))</f>
        <v/>
      </c>
      <c r="BS4" s="82" t="str">
        <f>IF('Речевое развитие'!J5="","",IF('Речевое развитие'!J5=2,"сформирован",IF('Речевое развитие'!J5=0,"не сформирован", "в стадии формирования")))</f>
        <v/>
      </c>
      <c r="BT4" s="82" t="str">
        <f>IF('Речевое развитие'!K5="","",IF('Речевое развитие'!K5=2,"сформирован",IF('Речевое развитие'!K5=0,"не сформирован", "в стадии формирования")))</f>
        <v/>
      </c>
      <c r="BU4" s="82" t="str">
        <f>IF('Речевое развитие'!L5="","",IF('Речевое развитие'!L5=2,"сформирован",IF('Речевое развитие'!L5=0,"не сформирован", "в стадии формирования")))</f>
        <v/>
      </c>
      <c r="BV4" s="82" t="str">
        <f>IF('Речевое развитие'!M5="","",IF('Речевое развитие'!M5=2,"сформирован",IF('Речевое развитие'!M5=0,"не сформирован", "в стадии формирования")))</f>
        <v/>
      </c>
      <c r="BW4" s="82" t="str">
        <f>IF('Речевое развитие'!N5="","",IF('Речевое развитие'!N5=2,"сформирован",IF('Речевое развитие'!N5=0,"не сформирован", "в стадии формирования")))</f>
        <v/>
      </c>
      <c r="BX4" s="214" t="str">
        <f>IF('Речевое развитие'!D5="","",IF('Речевое развитие'!#REF!="","",IF('Речевое развитие'!E5="","",IF('Речевое развитие'!F5="","",IF('Речевое развитие'!G5="","",IF('Речевое развитие'!H5="","",IF('Речевое развитие'!#REF!="","",IF('Речевое развитие'!I5="","",IF('Речевое развитие'!J5="","",IF('Речевое развитие'!K5="","",IF('Речевое развитие'!L5="","",IF('Речевое развитие'!M5="","",IF('Речевое развитие'!N5="","",('Речевое развитие'!D5+'Речевое развитие'!#REF!+'Речевое развитие'!E5+'Речевое развитие'!F5+'Речевое развитие'!G5+'Речевое развитие'!H5+'Речевое развитие'!#REF!+'Речевое развитие'!I5+'Речевое развитие'!J5+'Речевое развитие'!K5+'Речевое развитие'!L5+'Речевое развитие'!M5+'Речевое развитие'!N5)/13)))))))))))))</f>
        <v/>
      </c>
      <c r="BY4" s="82" t="str">
        <f>'Целевые ориентиры'!BG5</f>
        <v/>
      </c>
      <c r="BZ4" s="82" t="str">
        <f>IF('Художественно-эстетическое разв'!Y6="","",IF('Художественно-эстетическое разв'!Y6=2,"сформирован",IF('Художественно-эстетическое разв'!Y6=0,"не сформирован", "в стадии формирования")))</f>
        <v/>
      </c>
      <c r="CA4" s="82" t="e">
        <f>IF('Физическое развитие'!#REF!="","",IF('Физическое развитие'!#REF!=2,"сформирован",IF('Физическое развитие'!#REF!=0,"не сформирован", "в стадии формирования")))</f>
        <v>#REF!</v>
      </c>
      <c r="CB4" s="82" t="e">
        <f>IF('Физическое развитие'!#REF!="","",IF('Физическое развитие'!#REF!=2,"сформирован",IF('Физическое развитие'!#REF!=0,"не сформирован", "в стадии формирования")))</f>
        <v>#REF!</v>
      </c>
      <c r="CC4" s="82" t="str">
        <f>IF('Физическое развитие'!D5="","",IF('Физическое развитие'!D5=2,"сформирован",IF('Физическое развитие'!D5=0,"не сформирован", "в стадии формирования")))</f>
        <v/>
      </c>
      <c r="CD4" s="82" t="str">
        <f>IF('Физическое развитие'!E5="","",IF('Физическое развитие'!E5=2,"сформирован",IF('Физическое развитие'!E5=0,"не сформирован", "в стадии формирования")))</f>
        <v/>
      </c>
      <c r="CE4" s="82" t="str">
        <f>IF('Физическое развитие'!F5="","",IF('Физическое развитие'!F5=2,"сформирован",IF('Физическое развитие'!F5=0,"не сформирован", "в стадии формирования")))</f>
        <v/>
      </c>
      <c r="CF4" s="82" t="str">
        <f>IF('Физическое развитие'!H5="","",IF('Физическое развитие'!H5=2,"сформирован",IF('Физическое развитие'!H5=0,"не сформирован", "в стадии формирования")))</f>
        <v/>
      </c>
      <c r="CG4" s="82" t="str">
        <f>IF('Физическое развитие'!I5="","",IF('Физическое развитие'!I5=2,"сформирован",IF('Физическое развитие'!I5=0,"не сформирован", "в стадии формирования")))</f>
        <v/>
      </c>
      <c r="CH4" s="82" t="str">
        <f>IF('Физическое развитие'!J5="","",IF('Физическое развитие'!J5=2,"сформирован",IF('Физическое развитие'!J5=0,"не сформирован", "в стадии формирования")))</f>
        <v/>
      </c>
      <c r="CI4" s="82" t="str">
        <f>IF('Физическое развитие'!L5="","",IF('Физическое развитие'!L5=2,"сформирован",IF('Физическое развитие'!L5=0,"не сформирован", "в стадии формирования")))</f>
        <v/>
      </c>
      <c r="CJ4" s="82" t="str">
        <f>IF('Физическое развитие'!M5="","",IF('Физическое развитие'!M5=2,"сформирован",IF('Физическое развитие'!M5=0,"не сформирован", "в стадии формирования")))</f>
        <v/>
      </c>
      <c r="CK4" s="82" t="e">
        <f>IF('Физическое развитие'!#REF!="","",IF('Физическое развитие'!#REF!=2,"сформирован",IF('Физическое развитие'!#REF!=0,"не сформирован", "в стадии формирования")))</f>
        <v>#REF!</v>
      </c>
      <c r="CL4" s="82" t="e">
        <f>IF('Физическое развитие'!#REF!="","",IF('Физическое развитие'!#REF!=2,"сформирован",IF('Физическое развитие'!#REF!=0,"не сформирован", "в стадии формирования")))</f>
        <v>#REF!</v>
      </c>
      <c r="CM4" s="82" t="e">
        <f>IF('Физическое развитие'!#REF!="","",IF('Физическое развитие'!#REF!=2,"сформирован",IF('Физическое развитие'!#REF!=0,"не сформирован", "в стадии формирования")))</f>
        <v>#REF!</v>
      </c>
      <c r="CN4" s="82" t="str">
        <f>IF('Физическое развитие'!N5="","",IF('Физическое развитие'!N5=2,"сформирован",IF('Физическое развитие'!N5=0,"не сформирован", "в стадии формирования")))</f>
        <v/>
      </c>
      <c r="CO4" s="82" t="str">
        <f>IF('Физическое развитие'!O5="","",IF('Физическое развитие'!O5=2,"сформирован",IF('Физическое развитие'!O5=0,"не сформирован", "в стадии формирования")))</f>
        <v/>
      </c>
      <c r="CP4" s="82" t="str">
        <f>IF('Физическое развитие'!P5="","",IF('Физическое развитие'!P5=2,"сформирован",IF('Физическое развитие'!P5=0,"не сформирован", "в стадии формирования")))</f>
        <v/>
      </c>
      <c r="CQ4" s="82" t="str">
        <f>IF('Физическое развитие'!Q5="","",IF('Физическое развитие'!Q5=2,"сформирован",IF('Физическое развитие'!Q5=0,"не сформирован", "в стадии формирования")))</f>
        <v/>
      </c>
      <c r="CR4" s="214" t="str">
        <f>IF('Художественно-эстетическое разв'!Y6="","",IF('Физическое развитие'!#REF!="","",IF('Физическое развитие'!#REF!="","",IF('Физическое развитие'!D5="","",IF('Физическое развитие'!E5="","",IF('Физическое развитие'!F5="","",IF('Физическое развитие'!H5="","",IF('Физическое развитие'!I5="","",IF('Физическое развитие'!J5="","",IF('Физическое развитие'!L5="","",IF('Физическое развитие'!M5="","",IF('Физическое развитие'!#REF!="","",IF('Физическое развитие'!#REF!="","",IF('Физическое развитие'!#REF!="","",IF('Физическое развитие'!N5="","",IF('Физическое развитие'!O5="","",IF('Физическое развитие'!P5="","",IF('Физическое развитие'!Q5="","",('Художественно-эстетическое разв'!Y6+'Физическое развитие'!#REF!+'Физическое развитие'!#REF!+'Физическое развитие'!D5+'Физическое развитие'!E5+'Физическое развитие'!F5+'Физическое развитие'!H5+'Физическое развитие'!I5+'Физическое развитие'!J5+'Физическое развитие'!L5+'Физическое развитие'!M5+'Физическое развитие'!#REF!+'Физическое развитие'!#REF!+'Физическое развитие'!#REF!+'Физическое развитие'!N5+'Физическое развитие'!O5+'Физическое развитие'!P5+'Физическое развитие'!Q5)/18))))))))))))))))))</f>
        <v/>
      </c>
      <c r="CS4" s="82" t="str">
        <f>'Целевые ориентиры'!BW5</f>
        <v/>
      </c>
      <c r="CT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4" s="82"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CV4" s="82" t="str">
        <f>IF('Социально-коммуникативное разви'!N6="","",IF('Социально-коммуникативное разви'!N6=2,"сформирован",IF('Социально-коммуникативное разви'!N6=0,"не сформирован", "в стадии формирования")))</f>
        <v/>
      </c>
      <c r="CW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4" s="82" t="str">
        <f>IF('Социально-коммуникативное разви'!AI6="","",IF('Социально-коммуникативное разви'!AI6=2,"сформирован",IF('Социально-коммуникативное разви'!AI6=0,"не сформирован", "в стадии формирования")))</f>
        <v/>
      </c>
      <c r="CY4" s="82" t="str">
        <f>IF('Социально-коммуникативное разви'!AN6="","",IF('Социально-коммуникативное разви'!AN6=2,"сформирован",IF('Социально-коммуникативное разви'!AN6=0,"не сформирован", "в стадии формирования")))</f>
        <v/>
      </c>
      <c r="CZ4" s="82" t="str">
        <f>IF('Социально-коммуникативное разви'!AO6="","",IF('Социально-коммуникативное разви'!AO6=2,"сформирован",IF('Социально-коммуникативное разви'!AO6=0,"не сформирован", "в стадии формирования")))</f>
        <v/>
      </c>
      <c r="DA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4" s="82" t="str">
        <f>IF('Социально-коммуникативное разви'!AP6="","",IF('Социально-коммуникативное разви'!AP6=2,"сформирован",IF('Социально-коммуникативное разви'!AP6=0,"не сформирован", "в стадии формирования")))</f>
        <v/>
      </c>
      <c r="DC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4" s="82" t="str">
        <f>IF('Социально-коммуникативное разви'!AQ6="","",IF('Социально-коммуникативное разви'!AQ6=2,"сформирован",IF('Социально-коммуникативное разви'!AQ6=0,"не сформирован", "в стадии формирования")))</f>
        <v/>
      </c>
      <c r="DE4" s="82" t="str">
        <f>IF('Социально-коммуникативное разви'!AR6="","",IF('Социально-коммуникативное разви'!AR6=2,"сформирован",IF('Социально-коммуникативное разви'!AR6=0,"не сформирован", "в стадии формирования")))</f>
        <v/>
      </c>
      <c r="DF4" s="82" t="str">
        <f>IF('Социально-коммуникативное разви'!AS6="","",IF('Социально-коммуникативное разви'!AS6=2,"сформирован",IF('Социально-коммуникативное разви'!AS6=0,"не сформирован", "в стадии формирования")))</f>
        <v/>
      </c>
      <c r="DG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4" s="82" t="str">
        <f>IF('Социально-коммуникативное разви'!AT6="","",IF('Социально-коммуникативное разви'!AT6=2,"сформирован",IF('Социально-коммуникативное разви'!AT6=0,"не сформирован", "в стадии формирования")))</f>
        <v/>
      </c>
      <c r="DI4" s="82" t="str">
        <f>IF('Социально-коммуникативное разви'!AV6="","",IF('Социально-коммуникативное разви'!AV6=2,"сформирован",IF('Социально-коммуникативное разви'!AV6=0,"не сформирован", "в стадии формирования")))</f>
        <v/>
      </c>
      <c r="DJ4" s="82" t="str">
        <f>IF('Социально-коммуникативное разви'!AW6="","",IF('Социально-коммуникативное разви'!AW6=2,"сформирован",IF('Социально-коммуникативное разви'!AW6=0,"не сформирован", "в стадии формирования")))</f>
        <v/>
      </c>
      <c r="DK4" s="82" t="str">
        <f>IF('Социально-коммуникативное разви'!AX6="","",IF('Социально-коммуникативное разви'!AX6=2,"сформирован",IF('Социально-коммуникативное разви'!AX6=0,"не сформирован", "в стадии формирования")))</f>
        <v/>
      </c>
      <c r="DL4" s="82" t="str">
        <f>IF('Социально-коммуникативное разви'!AY6="","",IF('Социально-коммуникативное разви'!AY6=2,"сформирован",IF('Социально-коммуникативное разви'!AY6=0,"не сформирован", "в стадии формирования")))</f>
        <v/>
      </c>
      <c r="DM4" s="82" t="str">
        <f>IF('Физическое развитие'!K5="","",IF('Физическое развитие'!K5=2,"сформирован",IF('Физическое развитие'!K5=0,"не сформирован", "в стадии формирования")))</f>
        <v/>
      </c>
      <c r="DN4" s="82" t="e">
        <f>IF('Физическое развитие'!#REF!="","",IF('Физическое развитие'!#REF!=2,"сформирован",IF('Физическое развитие'!#REF!=0,"не сформирован", "в стадии формирования")))</f>
        <v>#REF!</v>
      </c>
      <c r="DO4" s="214" t="e">
        <f>IF('Социально-коммуникативное разви'!#REF!="","",IF('Социально-коммуникативное разви'!M6="","",IF('Социально-коммуникативное разви'!N6="","",IF('Социально-коммуникативное разви'!#REF!="","",IF('Социально-коммуникативное разви'!AI6="","",IF('Социально-коммуникативное разви'!AN6="","",IF('Социально-коммуникативное разви'!AO6="","",IF('Социально-коммуникативное разви'!#REF!="","",IF('Социально-коммуникативное разви'!AP6="","",IF('Социально-коммуникативное разви'!#REF!="","",IF('Социально-коммуникативное разви'!AQ6="","",IF('Социально-коммуникативное разви'!AR6="","",IF('Социально-коммуникативное разви'!AS6="","",IF('Социально-коммуникативное разви'!#REF!="","",IF('Социально-коммуникативное разви'!AT6="","",IF('Социально-коммуникативное разви'!AV6="","",IF('Социально-коммуникативное разви'!AW6="","",IF('Социально-коммуникативное разви'!AX6="","",IF('Социально-коммуникативное разви'!AY6="","",IF('Физическое развитие'!K5="","",IF('Физическое развитие'!#REF!="","",('Социально-коммуникативное разви'!#REF!+'Социально-коммуникативное разви'!M6+'Социально-коммуникативное разви'!N6+'Социально-коммуникативное разви'!#REF!+'Социально-коммуникативное разви'!AI6+'Социально-коммуникативное разви'!AN6+'Социально-коммуникативное разви'!AO6+'Социально-коммуникативное разви'!#REF!+'Социально-коммуникативное разви'!AP6+'Социально-коммуникативное разви'!#REF!+'Социально-коммуникативное разви'!AQ6+'Социально-коммуникативное разви'!AR6+'Социально-коммуникативное разви'!AS6+'Социально-коммуникативное разви'!#REF!+'Социально-коммуникативное разви'!AT6+'Социально-коммуникативное разви'!AV6+'Социально-коммуникативное разви'!AW6+'Социально-коммуникативное разви'!AX6+'Социально-коммуникативное разви'!AY6+'Физическое развитие'!K5+'Физическое развитие'!#REF!)/21)))))))))))))))))))))</f>
        <v>#REF!</v>
      </c>
      <c r="DP4" s="82" t="str">
        <f>'Целевые ориентиры'!CN5</f>
        <v/>
      </c>
      <c r="DQ4" s="82" t="str">
        <f>IF('Социально-коммуникативное разви'!D6="","",IF('Социально-коммуникативное разви'!D6=2,"сформирован",IF('Социально-коммуникативное разви'!D6=0,"не сформирован", "в стадии формирования")))</f>
        <v/>
      </c>
      <c r="DR4" s="82" t="str">
        <f>IF('Социально-коммуникативное разви'!E6="","",IF('Социально-коммуникативное разви'!E6=2,"сформирован",IF('Социально-коммуникативное разви'!E6=0,"не сформирован", "в стадии формирования")))</f>
        <v/>
      </c>
      <c r="DS4" s="82" t="str">
        <f>IF('Социально-коммуникативное разви'!F6="","",IF('Социально-коммуникативное разви'!F6=2,"сформирован",IF('Социально-коммуникативное разви'!F6=0,"не сформирован", "в стадии формирования")))</f>
        <v/>
      </c>
      <c r="DT4" s="82"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DU4" s="82" t="str">
        <f>IF('Социально-коммуникативное разви'!Q6="","",IF('Социально-коммуникативное разви'!Q6=2,"сформирован",IF('Социально-коммуникативное разви'!Q6=0,"не сформирован", "в стадии формирования")))</f>
        <v/>
      </c>
      <c r="DV4" s="82" t="str">
        <f>IF('Социально-коммуникативное разви'!R6="","",IF('Социально-коммуникативное разви'!R6=2,"сформирован",IF('Социально-коммуникативное разви'!R6=0,"не сформирован", "в стадии формирования")))</f>
        <v/>
      </c>
      <c r="DW4" s="82" t="str">
        <f>IF('Социально-коммуникативное разви'!S6="","",IF('Социально-коммуникативное разви'!S6=2,"сформирован",IF('Социально-коммуникативное разви'!S6=0,"не сформирован", "в стадии формирования")))</f>
        <v/>
      </c>
      <c r="DX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4" s="82" t="str">
        <f>IF('Социально-коммуникативное разви'!T6="","",IF('Социально-коммуникативное разви'!T6=2,"сформирован",IF('Социально-коммуникативное разви'!T6=0,"не сформирован", "в стадии формирования")))</f>
        <v/>
      </c>
      <c r="EB4" s="82" t="str">
        <f>IF('Социально-коммуникативное разви'!Y6="","",IF('Социально-коммуникативное разви'!Y6=2,"сформирован",IF('Социально-коммуникативное разви'!Y6=0,"не сформирован", "в стадии формирования")))</f>
        <v/>
      </c>
      <c r="EC4" s="82" t="str">
        <f>IF('Социально-коммуникативное разви'!Z6="","",IF('Социально-коммуникативное разви'!Z6=2,"сформирован",IF('Социально-коммуникативное разви'!Z6=0,"не сформирован", "в стадии формирования")))</f>
        <v/>
      </c>
      <c r="ED4" s="82" t="str">
        <f>IF('Социально-коммуникативное разви'!AU6="","",IF('Социально-коммуникативное разви'!AU6=2,"сформирован",IF('Социально-коммуникативное разви'!AU6=0,"не сформирован", "в стадии формирования")))</f>
        <v/>
      </c>
      <c r="EE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4" s="82" t="str">
        <f>IF('Социально-коммуникативное разви'!AZ6="","",IF('Социально-коммуникативное разви'!AZ6=2,"сформирован",IF('Социально-коммуникативное разви'!AZ6=0,"не сформирован", "в стадии формирования")))</f>
        <v/>
      </c>
      <c r="EG4" s="82" t="str">
        <f>IF('Социально-коммуникативное разви'!BA6="","",IF('Социально-коммуникативное разви'!BA6=2,"сформирован",IF('Социально-коммуникативное разви'!BA6=0,"не сформирован", "в стадии формирования")))</f>
        <v/>
      </c>
      <c r="EH4" s="82" t="str">
        <f>IF('Социально-коммуникативное разви'!BB6="","",IF('Социально-коммуникативное разви'!BB6=2,"сформирован",IF('Социально-коммуникативное разви'!BB6=0,"не сформирован", "в стадии формирования")))</f>
        <v/>
      </c>
      <c r="EI4" s="82" t="str">
        <f>IF('Познавательное развитие'!G6="","",IF('Познавательное развитие'!G6=2,"сформирован",IF('Познавательное развитие'!G6=0,"не сформирован", "в стадии формирования")))</f>
        <v/>
      </c>
      <c r="EJ4" s="82" t="e">
        <f>IF('Познавательное развитие'!#REF!="","",IF('Познавательное развитие'!#REF!=2,"сформирован",IF('Познавательное развитие'!#REF!=0,"не сформирован", "в стадии формирования")))</f>
        <v>#REF!</v>
      </c>
      <c r="EK4" s="82" t="str">
        <f>IF('Познавательное развитие'!H6="","",IF('Познавательное развитие'!H6=2,"сформирован",IF('Познавательное развитие'!H6=0,"не сформирован", "в стадии формирования")))</f>
        <v/>
      </c>
      <c r="EL4" s="82" t="e">
        <f>IF('Познавательное развитие'!#REF!="","",IF('Познавательное развитие'!#REF!=2,"сформирован",IF('Познавательное развитие'!#REF!=0,"не сформирован", "в стадии формирования")))</f>
        <v>#REF!</v>
      </c>
      <c r="EM4" s="82" t="str">
        <f>IF('Познавательное развитие'!T6="","",IF('Познавательное развитие'!T6=2,"сформирован",IF('Познавательное развитие'!T6=0,"не сформирован", "в стадии формирования")))</f>
        <v/>
      </c>
      <c r="EN4" s="82" t="e">
        <f>IF('Познавательное развитие'!#REF!="","",IF('Познавательное развитие'!#REF!=2,"сформирован",IF('Познавательное развитие'!#REF!=0,"не сформирован", "в стадии формирования")))</f>
        <v>#REF!</v>
      </c>
      <c r="EO4" s="82" t="str">
        <f>IF('Познавательное развитие'!U6="","",IF('Познавательное развитие'!U6=2,"сформирован",IF('Познавательное развитие'!U6=0,"не сформирован", "в стадии формирования")))</f>
        <v/>
      </c>
      <c r="EP4" s="82" t="str">
        <f>IF('Познавательное развитие'!W6="","",IF('Познавательное развитие'!W6=2,"сформирован",IF('Познавательное развитие'!W6=0,"не сформирован", "в стадии формирования")))</f>
        <v/>
      </c>
      <c r="EQ4" s="82" t="str">
        <f>IF('Познавательное развитие'!X6="","",IF('Познавательное развитие'!X6=2,"сформирован",IF('Познавательное развитие'!X6=0,"не сформирован", "в стадии формирования")))</f>
        <v/>
      </c>
      <c r="ER4" s="82" t="str">
        <f>IF('Познавательное развитие'!AB6="","",IF('Познавательное развитие'!AB6=2,"сформирован",IF('Познавательное развитие'!AB6=0,"не сформирован", "в стадии формирования")))</f>
        <v/>
      </c>
      <c r="ES4" s="82" t="str">
        <f>IF('Познавательное развитие'!AC6="","",IF('Познавательное развитие'!AC6=2,"сформирован",IF('Познавательное развитие'!AC6=0,"не сформирован", "в стадии формирования")))</f>
        <v/>
      </c>
      <c r="ET4" s="82" t="str">
        <f>IF('Познавательное развитие'!AD6="","",IF('Познавательное развитие'!AD6=2,"сформирован",IF('Познавательное развитие'!AD6=0,"не сформирован", "в стадии формирования")))</f>
        <v/>
      </c>
      <c r="EU4" s="82" t="str">
        <f>IF('Познавательное развитие'!AE6="","",IF('Познавательное развитие'!AE6=2,"сформирован",IF('Познавательное развитие'!AE6=0,"не сформирован", "в стадии формирования")))</f>
        <v/>
      </c>
      <c r="EV4" s="82" t="str">
        <f>IF('Познавательное развитие'!AF6="","",IF('Познавательное развитие'!AF6=2,"сформирован",IF('Познавательное развитие'!AF6=0,"не сформирован", "в стадии формирования")))</f>
        <v/>
      </c>
      <c r="EW4" s="82" t="e">
        <f>IF('Познавательное развитие'!#REF!="","",IF('Познавательное развитие'!#REF!=2,"сформирован",IF('Познавательное развитие'!#REF!=0,"не сформирован", "в стадии формирования")))</f>
        <v>#REF!</v>
      </c>
      <c r="EX4" s="82" t="str">
        <f>IF('Познавательное развитие'!AG6="","",IF('Познавательное развитие'!AG6=2,"сформирован",IF('Познавательное развитие'!AG6=0,"не сформирован", "в стадии формирования")))</f>
        <v/>
      </c>
      <c r="EY4" s="82" t="str">
        <f>IF('Познавательное развитие'!AH6="","",IF('Познавательное развитие'!AH6=2,"сформирован",IF('Познавательное развитие'!AH6=0,"не сформирован", "в стадии формирования")))</f>
        <v/>
      </c>
      <c r="EZ4" s="82" t="e">
        <f>IF('Познавательное развитие'!#REF!="","",IF('Познавательное развитие'!#REF!=2,"сформирован",IF('Познавательное развитие'!#REF!=0,"не сформирован", "в стадии формирования")))</f>
        <v>#REF!</v>
      </c>
      <c r="FA4" s="82" t="str">
        <f>IF('Познавательное развитие'!AI6="","",IF('Познавательное развитие'!AI6=2,"сформирован",IF('Познавательное развитие'!AI6=0,"не сформирован", "в стадии формирования")))</f>
        <v/>
      </c>
      <c r="FB4" s="82" t="str">
        <f>IF('Познавательное развитие'!AJ6="","",IF('Познавательное развитие'!AJ6=2,"сформирован",IF('Познавательное развитие'!AJ6=0,"не сформирован", "в стадии формирования")))</f>
        <v/>
      </c>
      <c r="FC4" s="82" t="str">
        <f>IF('Познавательное развитие'!AK6="","",IF('Познавательное развитие'!AK6=2,"сформирован",IF('Познавательное развитие'!AK6=0,"не сформирован", "в стадии формирования")))</f>
        <v/>
      </c>
      <c r="FD4" s="82" t="str">
        <f>IF('Познавательное развитие'!AL6="","",IF('Познавательное развитие'!AL6=2,"сформирован",IF('Познавательное развитие'!AL6=0,"не сформирован", "в стадии формирования")))</f>
        <v/>
      </c>
      <c r="FE4" s="82" t="str">
        <f>IF('Речевое развитие'!Q5="","",IF('Речевое развитие'!Q5=2,"сформирован",IF('Речевое развитие'!Q5=0,"не сформирован", "в стадии формирования")))</f>
        <v/>
      </c>
      <c r="FF4" s="82" t="str">
        <f>IF('Речевое развитие'!R5="","",IF('Речевое развитие'!R5=2,"сформирован",IF('Речевое развитие'!R5=0,"не сформирован", "в стадии формирования")))</f>
        <v/>
      </c>
      <c r="FG4" s="82" t="str">
        <f>IF('Речевое развитие'!S5="","",IF('Речевое развитие'!S5=2,"сформирован",IF('Речевое развитие'!S5=0,"не сформирован", "в стадии формирования")))</f>
        <v/>
      </c>
      <c r="FH4" s="82" t="str">
        <f>IF('Речевое развитие'!T5="","",IF('Речевое развитие'!T5=2,"сформирован",IF('Речевое развитие'!T5=0,"не сформирован", "в стадии формирования")))</f>
        <v/>
      </c>
      <c r="FI4" s="82" t="str">
        <f>IF('Речевое развитие'!U5="","",IF('Речевое развитие'!U5=2,"сформирован",IF('Речевое развитие'!U5=0,"не сформирован", "в стадии формирования")))</f>
        <v/>
      </c>
      <c r="FJ4" s="82" t="e">
        <f>IF('Речевое развитие'!#REF!="","",IF('Речевое развитие'!#REF!=2,"сформирован",IF('Речевое развитие'!#REF!=0,"не сформирован", "в стадии формирования")))</f>
        <v>#REF!</v>
      </c>
      <c r="FK4" s="82" t="str">
        <f>IF('Художественно-эстетическое разв'!S6="","",IF('Художественно-эстетическое разв'!S6=2,"сформирован",IF('Художественно-эстетическое разв'!S6=0,"не сформирован", "в стадии формирования")))</f>
        <v/>
      </c>
      <c r="FL4" s="82" t="str">
        <f>IF('Художественно-эстетическое разв'!T6="","",IF('Художественно-эстетическое разв'!T6=2,"сформирован",IF('Художественно-эстетическое разв'!T6=0,"не сформирован", "в стадии формирования")))</f>
        <v/>
      </c>
      <c r="FM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4" s="82" t="str">
        <f>IF('Физическое развитие'!T5="","",IF('Физическое развитие'!T5=2,"сформирован",IF('Физическое развитие'!T5=0,"не сформирован", "в стадии формирования")))</f>
        <v/>
      </c>
      <c r="FO4" s="82" t="str">
        <f>IF('Физическое развитие'!U5="","",IF('Физическое развитие'!U5=2,"сформирован",IF('Физическое развитие'!U5=0,"не сформирован", "в стадии формирования")))</f>
        <v/>
      </c>
      <c r="FP4" s="82" t="str">
        <f>IF('Физическое развитие'!V5="","",IF('Физическое развитие'!V5=2,"сформирован",IF('Физическое развитие'!V5=0,"не сформирован", "в стадии формирования")))</f>
        <v/>
      </c>
      <c r="FQ4" s="82" t="e">
        <f>IF('Физическое развитие'!#REF!="","",IF('Физическое развитие'!#REF!=2,"сформирован",IF('Физическое развитие'!#REF!=0,"не сформирован", "в стадии формирования")))</f>
        <v>#REF!</v>
      </c>
      <c r="FR4" s="214" t="str">
        <f>IF('Социально-коммуникативное разви'!D6="","",IF('Социально-коммуникативное разви'!E6="","",IF('Социально-коммуникативное разви'!F6="","",IF('Социально-коммуникативное разви'!G6="","",IF('Социально-коммуникативное разви'!Q6="","",IF('Социально-коммуникативное разви'!R6="","",IF('Социально-коммуникативное разви'!S6="","",IF('Социально-коммуникативное разви'!#REF!="","",IF('Социально-коммуникативное разви'!#REF!="","",IF('Социально-коммуникативное разви'!#REF!="","",IF('Социально-коммуникативное разви'!T6="","",IF('Социально-коммуникативное разви'!Y6="","",IF('Социально-коммуникативное разви'!Z6="","",IF('Социально-коммуникативное разви'!AU6="","",IF('Социально-коммуникативное разви'!#REF!="","",IF('Социально-коммуникативное разви'!AZ6="","",IF('Социально-коммуникативное разви'!BA6="","",IF('Социально-коммуникативное разви'!BB6="","",IF('Познавательное развитие'!G6="","",IF('Познавательное развитие'!#REF!="","",IF('Познавательное развитие'!H6="","",IF('Познавательное развитие'!#REF!="","",IF('Познавательное развитие'!T6="","",IF('Познавательное развитие'!#REF!="","",IF('Познавательное развитие'!U6="","",IF('Познавательное развитие'!W6="","",IF('Познавательное развитие'!X6="","",IF('Познавательное развитие'!AB6="","",IF('Познавательное развитие'!AC6="","",IF('Познавательное развитие'!AD6="","",IF('Познавательное развитие'!AE6="","",IF('Познавательное развитие'!AF6="","",IF('Познавательное развитие'!#REF!="","",IF('Познавательное развитие'!AG6="","",IF('Познавательное развитие'!AH6="","",IF('Познавательное развитие'!#REF!="","",IF('Познавательное развитие'!AI6="","",IF('Познавательное развитие'!AJ6="","",IF('Познавательное развитие'!AK6="","",IF('Познавательное развитие'!AL6="","",IF('Речевое развитие'!Q5="","",IF('Речевое развитие'!R5="","",IF('Речевое развитие'!S5="","",IF('Речевое развитие'!T5="","",IF('Речевое развитие'!U5="","",IF('Речевое развитие'!#REF!="","",IF('Художественно-эстетическое разв'!S6="","",IF('Художественно-эстетическое разв'!T6="","",IF('Художественно-эстетическое разв'!#REF!="","",IF('Физическое развитие'!T5="","",IF('Физическое развитие'!U5="","",IF('Физическое развитие'!V5="","",IF('Физическое развитие'!#REF!="","",('Социально-коммуникативное разви'!D6+'Социально-коммуникативное разви'!E6+'Социально-коммуникативное разви'!F6+'Социально-коммуникативное разви'!G6+'Социально-коммуникативное разви'!Q6+'Социально-коммуникативное разви'!R6+'Социально-коммуникативное разви'!S6+'Социально-коммуникативное разви'!#REF!+'Социально-коммуникативное разви'!#REF!+'Социально-коммуникативное разви'!#REF!+'Социально-коммуникативное разви'!T6+'Социально-коммуникативное разви'!Y6+'Социально-коммуникативное разви'!Z6+'Социально-коммуникативное разви'!AU6+'Социально-коммуникативное разви'!#REF!+'Социально-коммуникативное разви'!AZ6+'Социально-коммуникативное разви'!BA6+'Социально-коммуникативное разви'!BB6+'Познавательное развитие'!G6+'Познавательное развитие'!#REF!+'Познавательное развитие'!H6+'Познавательное развитие'!#REF!+'Познавательное развитие'!T6+'Познавательное развитие'!#REF!+'Познавательное развитие'!U6+'Познавательное развитие'!W6+'Познавательное развитие'!X6+'Познавательное развитие'!AB6+'Познавательное развитие'!AC6+'Познавательное развитие'!AD6+'Познавательное развитие'!AE6+'Познавательное развитие'!AF6+'Познавательное развитие'!#REF!+'Познавательное развитие'!AG6+'Познавательное развитие'!AH6+'Познавательное развитие'!#REF!+'Познавательное развитие'!AI6+'Познавательное развитие'!AJ6+'Познавательное развитие'!AK6+'Познавательное развитие'!AL6+'Речевое развитие'!Q5+'Речевое развитие'!R5+'Речевое развитие'!S5+'Речевое развитие'!T5+'Речевое развитие'!U5+'Речевое развитие'!#REF!+'Художественно-эстетическое разв'!S6+'Художественно-эстетическое разв'!T6+'Художественно-эстетическое разв'!#REF!+'Физическое развитие'!T5+'Физическое развитие'!U5+'Физическое развитие'!V5+'Физическое развитие'!#REF!)/53)))))))))))))))))))))))))))))))))))))))))))))))))))))</f>
        <v/>
      </c>
      <c r="FS4" s="82" t="str">
        <f>'Целевые ориентиры'!EC5</f>
        <v/>
      </c>
    </row>
    <row r="5" spans="1:175">
      <c r="A5" s="82">
        <f>список!A4</f>
        <v>3</v>
      </c>
      <c r="B5" s="82" t="str">
        <f>IF(список!B4="","",список!B4)</f>
        <v/>
      </c>
      <c r="C5" s="82">
        <f>список!C4</f>
        <v>0</v>
      </c>
      <c r="D5" s="82" t="str">
        <f>IF('Социально-коммуникативное разви'!AA7="","",IF('Социально-коммуникативное разви'!AA7=2,"сформирован",IF('Социально-коммуникативное разви'!AA7=0,"не сформирован", "в стадии формирования")))</f>
        <v/>
      </c>
      <c r="E5" s="82" t="str">
        <f>IF('Социально-коммуникативное разви'!AF7="","",IF('Социально-коммуникативное разви'!AF7=2,"сформирован",IF('Социально-коммуникативное разви'!AF7=0,"не сформирован", "в стадии формирования")))</f>
        <v/>
      </c>
      <c r="F5" s="82" t="str">
        <f>IF('Социально-коммуникативное разви'!AG7="","",IF('Социально-коммуникативное разви'!AG7=2,"сформирован",IF('Социально-коммуникативное разви'!AG7=0,"не сформирован", "в стадии формирования")))</f>
        <v/>
      </c>
      <c r="G5" s="82" t="str">
        <f>IF('Социально-коммуникативное разви'!AH7="","",IF('Социально-коммуникативное разви'!AH7=2,"сформирован",IF('Социально-коммуникативное разви'!AH7=0,"не сформирован", "в стадии формирования")))</f>
        <v/>
      </c>
      <c r="H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5" s="82" t="str">
        <f>IF('Социально-коммуникативное разви'!AJ7="","",IF('Социально-коммуникативное разви'!AJ7=2,"сформирован",IF('Социально-коммуникативное разви'!AJ7=0,"не сформирован", "в стадии формирования")))</f>
        <v/>
      </c>
      <c r="K5" s="82" t="str">
        <f>IF('Социально-коммуникативное разви'!AK7="","",IF('Социально-коммуникативное разви'!AK7=2,"сформирован",IF('Социально-коммуникативное разви'!AK7=0,"не сформирован", "в стадии формирования")))</f>
        <v/>
      </c>
      <c r="L5" s="82" t="e">
        <f>IF('Познавательное развитие'!#REF!="","",IF('Познавательное развитие'!#REF!=2,"сформирован",IF('Познавательное развитие'!#REF!=0,"не сформирован", "в стадии формирования")))</f>
        <v>#REF!</v>
      </c>
      <c r="M5" s="82" t="str">
        <f>IF('Познавательное развитие'!D7="","",IF('Познавательное развитие'!D7=2,"сформирован",IF('Познавательное развитие'!D7=0,"не сформирован", "в стадии формирования")))</f>
        <v/>
      </c>
      <c r="N5" s="82" t="e">
        <f>IF('Познавательное развитие'!#REF!="","",IF('Познавательное развитие'!#REF!=2,"сформирован",IF('Познавательное развитие'!#REF!=0,"не сформирован", "в стадии формирования")))</f>
        <v>#REF!</v>
      </c>
      <c r="O5" s="82" t="str">
        <f>IF('Познавательное развитие'!I7="","",IF('Познавательное развитие'!I7=2,"сформирован",IF('Познавательное развитие'!I7=0,"не сформирован", "в стадии формирования")))</f>
        <v/>
      </c>
      <c r="P5" s="82" t="str">
        <f>IF('Познавательное развитие'!M7="","",IF('Познавательное развитие'!M7=2,"сформирован",IF('Познавательное развитие'!M7=0,"не сформирован", "в стадии формирования")))</f>
        <v/>
      </c>
      <c r="Q5" s="82" t="str">
        <f>IF('Познавательное развитие'!N7="","",IF('Познавательное развитие'!N7=2,"сформирован",IF('Познавательное развитие'!N7=0,"не сформирован", "в стадии формирования")))</f>
        <v/>
      </c>
      <c r="R5" s="82" t="str">
        <f>IF('Познавательное развитие'!O7="","",IF('Познавательное развитие'!O7=2,"сформирован",IF('Познавательное развитие'!O7=0,"не сформирован", "в стадии формирования")))</f>
        <v/>
      </c>
      <c r="S5" s="82" t="str">
        <f>IF('Познавательное развитие'!P7="","",IF('Познавательное развитие'!P7=2,"сформирован",IF('Познавательное развитие'!P7=0,"не сформирован", "в стадии формирования")))</f>
        <v/>
      </c>
      <c r="T5" s="82" t="str">
        <f>IF('Познавательное развитие'!Q7="","",IF('Познавательное развитие'!Q7=2,"сформирован",IF('Познавательное развитие'!Q7=0,"не сформирован", "в стадии формирования")))</f>
        <v/>
      </c>
      <c r="U5" s="82" t="str">
        <f>IF('Познавательное развитие'!Y7="","",IF('Познавательное развитие'!Y7=2,"сформирован",IF('Познавательное развитие'!Y7=0,"не сформирован", "в стадии формирования")))</f>
        <v/>
      </c>
      <c r="V5" s="82"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W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5" s="82" t="str">
        <f>IF('Художественно-эстетическое разв'!G7="","",IF('Художественно-эстетическое разв'!G7=2,"сформирован",IF('Художественно-эстетическое разв'!G7=0,"не сформирован", "в стадии формирования")))</f>
        <v/>
      </c>
      <c r="Y5" s="82" t="str">
        <f>IF('Художественно-эстетическое разв'!H7="","",IF('Художественно-эстетическое разв'!H7=2,"сформирован",IF('Художественно-эстетическое разв'!H7=0,"не сформирован", "в стадии формирования")))</f>
        <v/>
      </c>
      <c r="Z5" s="82" t="str">
        <f>IF('Художественно-эстетическое разв'!I7="","",IF('Художественно-эстетическое разв'!I7=2,"сформирован",IF('Художественно-эстетическое разв'!I7=0,"не сформирован", "в стадии формирования")))</f>
        <v/>
      </c>
      <c r="AA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5" s="82" t="str">
        <f>IF('Художественно-эстетическое разв'!L7="","",IF('Художественно-эстетическое разв'!L7=2,"сформирован",IF('Художественно-эстетическое разв'!L7=0,"не сформирован", "в стадии формирования")))</f>
        <v/>
      </c>
      <c r="AC5" s="82" t="str">
        <f>IF('Художественно-эстетическое разв'!M7="","",IF('Художественно-эстетическое разв'!M7=2,"сформирован",IF('Художественно-эстетическое разв'!M7=0,"не сформирован", "в стадии формирования")))</f>
        <v/>
      </c>
      <c r="AD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5" s="82" t="str">
        <f>IF('Художественно-эстетическое разв'!U7="","",IF('Художественно-эстетическое разв'!U7=2,"сформирован",IF('Художественно-эстетическое разв'!U7=0,"не сформирован", "в стадии формирования")))</f>
        <v/>
      </c>
      <c r="AG5" s="82" t="str">
        <f>IF('Физическое развитие'!W6="","",IF('Физическое развитие'!W6=2,"сформирован",IF('Физическое развитие'!W6=0,"не сформирован", "в стадии формирования")))</f>
        <v/>
      </c>
      <c r="AH5" s="214" t="str">
        <f>IF('Социально-коммуникативное разви'!AA7="","",IF('Социально-коммуникативное разви'!AF7="","",IF('Социально-коммуникативное разви'!AG7="","",IF('Социально-коммуникативное разви'!AH7="","",IF('Социально-коммуникативное разви'!#REF!="","",IF('Социально-коммуникативное разви'!#REF!="","",IF('Социально-коммуникативное разви'!AJ7="","",IF('Социально-коммуникативное разви'!AK7="","",IF('Познавательное развитие'!#REF!="","",IF('Познавательное развитие'!D7="","",IF('Познавательное развитие'!#REF!="","",IF('Познавательное развитие'!I7="","",IF('Познавательное развитие'!M7="","",IF('Познавательное развитие'!N7="","",IF('Познавательное развитие'!O7="","",IF('Познавательное развитие'!P7="","",IF('Познавательное развитие'!Q7="","",IF('Познавательное развитие'!Y7="","",IF('Художественно-эстетическое разв'!D7="","",IF('Художественно-эстетическое разв'!#REF!="","",IF('Художественно-эстетическое разв'!G7="","",IF('Художественно-эстетическое разв'!H7="","",IF('Художественно-эстетическое разв'!I7="","",IF('Художественно-эстетическое разв'!#REF!="","",IF('Художественно-эстетическое разв'!L7="","",IF('Художественно-эстетическое разв'!M7="","",IF('Художественно-эстетическое разв'!#REF!="","",IF('Художественно-эстетическое разв'!#REF!="","",IF('Художественно-эстетическое разв'!U7="","",IF('Физическое развитие'!#REF!="","",('Социально-коммуникативное разви'!AA7+'Социально-коммуникативное разви'!AF7+'Социально-коммуникативное разви'!AG7+'Социально-коммуникативное разви'!AH7+'Социально-коммуникативное разви'!#REF!+'Социально-коммуникативное разви'!#REF!+'Социально-коммуникативное разви'!AJ7+'Социально-коммуникативное разви'!AK7+'Познавательное развитие'!#REF!+'Познавательное развитие'!D7+'Познавательное развитие'!#REF!+'Познавательное развитие'!I7+'Познавательное развитие'!M7+'Познавательное развитие'!N7+'Познавательное развитие'!O7+'Познавательное развитие'!P7+'Познавательное развитие'!Q7+'Познавательное развитие'!Y7+'Художественно-эстетическое разв'!D7+'Художественно-эстетическое разв'!#REF!+'Художественно-эстетическое разв'!G7+'Художественно-эстетическое разв'!H7+'Художественно-эстетическое разв'!I7+'Художественно-эстетическое разв'!#REF!+'Художественно-эстетическое разв'!L7+'Художественно-эстетическое разв'!M7+'Художественно-эстетическое разв'!#REF!+'Художественно-эстетическое разв'!#REF!+'Художественно-эстетическое разв'!U7+'Физическое развитие'!#REF!)/30))))))))))))))))))))))))))))))</f>
        <v/>
      </c>
      <c r="AI5" s="82" t="str">
        <f>'Целевые ориентиры'!AA6</f>
        <v/>
      </c>
      <c r="AJ5" s="82"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AK5" s="82"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AL5" s="82" t="str">
        <f>IF('Социально-коммуникативное разви'!I7="","",IF('Социально-коммуникативное разви'!I7=2,"сформирован",IF('Социально-коммуникативное разви'!I7=0,"не сформирован", "в стадии формирования")))</f>
        <v/>
      </c>
      <c r="AM5" s="82" t="str">
        <f>IF('Социально-коммуникативное разви'!J7="","",IF('Социально-коммуникативное разви'!J7=2,"сформирован",IF('Социально-коммуникативное разви'!J7=0,"не сформирован", "в стадии формирования")))</f>
        <v/>
      </c>
      <c r="AN5" s="82"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AO5" s="82"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AP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5" s="82" t="str">
        <f>IF('Социально-коммуникативное разви'!X7="","",IF('Социально-коммуникативное разви'!X7=2,"сформирован",IF('Социально-коммуникативное разви'!X7=0,"не сформирован", "в стадии формирования")))</f>
        <v/>
      </c>
      <c r="AR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5" s="82" t="e">
        <f>IF('Познавательное развитие'!#REF!="","",IF('Познавательное развитие'!#REF!=2,"сформирован",IF('Познавательное развитие'!#REF!=0,"не сформирован", "в стадии формирования")))</f>
        <v>#REF!</v>
      </c>
      <c r="AT5" s="82" t="str">
        <f>IF('Познавательное развитие'!V7="","",IF('Познавательное развитие'!V7=2,"сформирован",IF('Познавательное развитие'!V7=0,"не сформирован", "в стадии формирования")))</f>
        <v/>
      </c>
      <c r="AU5" s="82" t="str">
        <f>IF('Художественно-эстетическое разв'!Z7="","",IF('Художественно-эстетическое разв'!Z7=2,"сформирован",IF('Художественно-эстетическое разв'!Z7=0,"не сформирован", "в стадии формирования")))</f>
        <v/>
      </c>
      <c r="AV5" s="82" t="str">
        <f>IF('Художественно-эстетическое разв'!AE7="","",IF('Художественно-эстетическое разв'!AE7=2,"сформирован",IF('Художественно-эстетическое разв'!AE7=0,"не сформирован", "в стадии формирования")))</f>
        <v/>
      </c>
      <c r="AW5" s="82" t="e">
        <f>IF('Физическое развитие'!#REF!="","",IF('Физическое развитие'!#REF!=2,"сформирован",IF('Физическое развитие'!#REF!=0,"не сформирован", "в стадии формирования")))</f>
        <v>#REF!</v>
      </c>
      <c r="AX5" s="82" t="e">
        <f>IF('Физическое развитие'!#REF!="","",IF('Физическое развитие'!#REF!=2,"сформирован",IF('Физическое развитие'!#REF!=0,"не сформирован", "в стадии формирования")))</f>
        <v>#REF!</v>
      </c>
      <c r="AY5" s="214" t="str">
        <f>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разви'!#REF!="","",IF('Социально-коммуникативное разви'!X7="","",IF('Социально-коммуникативное разви'!#REF!="","",IF('Познавательное развитие'!#REF!="","",IF('Познавательное развитие'!V7="","",IF('Художественно-эстетическое разв'!Z7="","",IF('Художественно-эстетическое разв'!AE7="","",IF('Физическое развитие'!#REF!="","",IF('Физическое развитие'!#REF!="","",('Социально-коммуникативное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разви'!#REF!+'Социально-коммуникативное разви'!X7+'Социально-коммуникативное разви'!#REF!+'Познавательное развитие'!#REF!+'Познавательное развитие'!V7+'Художественно-эстетическое разв'!Z7+'Художественно-эстетическое разв'!AE7+'Физическое развитие'!#REF!+'Физическое развитие'!#REF!)/15)))))))))))))))</f>
        <v/>
      </c>
      <c r="AZ5" s="82" t="str">
        <f>'Целевые ориентиры'!AM6</f>
        <v/>
      </c>
      <c r="BA5" s="82" t="str">
        <f>IF('Социально-коммуникативное разви'!U7="","",IF('Социально-коммуникативное разви'!U7=2,"сформирован",IF('Социально-коммуникативное разви'!U7=0,"не сформирован", "в стадии формирования")))</f>
        <v/>
      </c>
      <c r="BB5" s="82" t="str">
        <f>IF('Социально-коммуникативное разви'!V7="","",IF('Социально-коммуникативное разви'!V7=2,"сформирован",IF('Социально-коммуникативное разви'!V7=0,"не сформирован", "в стадии формирования")))</f>
        <v/>
      </c>
      <c r="BC5" s="82" t="str">
        <f>IF('Социально-коммуникативное разви'!W7="","",IF('Социально-коммуникативное разви'!W7=2,"сформирован",IF('Социально-коммуникативное разви'!W7=0,"не сформирован", "в стадии формирования")))</f>
        <v/>
      </c>
      <c r="BD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5" s="82" t="str">
        <f>IF('Художественно-эстетическое разв'!AC7="","",IF('Художественно-эстетическое разв'!AC7=2,"сформирован",IF('Художественно-эстетическое разв'!AC7=0,"не сформирован", "в стадии формирования")))</f>
        <v/>
      </c>
      <c r="BG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5" s="82" t="str">
        <f>IF('Художественно-эстетическое разв'!AD7="","",IF('Художественно-эстетическое разв'!AD7=2,"сформирован",IF('Художественно-эстетическое разв'!AD7=0,"не сформирован", "в стадии формирования")))</f>
        <v/>
      </c>
      <c r="BI5" s="214" t="str">
        <f>IF('Социально-коммуникативное разви'!U7="","",IF('Социально-коммуникативное разви'!V7="","",IF('Социально-коммуникативное разви'!W7="","",IF('Художественно-эстетическое разв'!#REF!="","",IF('Художественно-эстетическое разв'!#REF!="","",IF('Художественно-эстетическое разв'!AC7="","",IF('Художественно-эстетическое разв'!#REF!="","",IF('Художественно-эстетическое разв'!AD7="","",('Социально-коммуникативное разви'!U7+'Социально-коммуникативное разви'!V7+'Социально-коммуникативное разви'!W7+'Художественно-эстетическое разв'!#REF!+'Художественно-эстетическое разв'!#REF!+'Художественно-эстетическое разв'!AC7+'Художественно-эстетическое разв'!#REF!+'Художественно-эстетическое разв'!AD7)/8))))))))</f>
        <v/>
      </c>
      <c r="BJ5" s="82" t="str">
        <f>'Целевые ориентиры'!AT6</f>
        <v/>
      </c>
      <c r="BK5" s="82" t="str">
        <f>IF('Речевое развитие'!D6="","",IF('Речевое развитие'!D6=2,"сформирован",IF('Речевое развитие'!D6=0,"не сформирован", "в стадии формирования")))</f>
        <v/>
      </c>
      <c r="BL5" s="82" t="e">
        <f>IF('Речевое развитие'!#REF!="","",IF('Речевое развитие'!#REF!=2,"сформирован",IF('Речевое развитие'!#REF!=0,"не сформирован", "в стадии формирования")))</f>
        <v>#REF!</v>
      </c>
      <c r="BM5" s="82" t="str">
        <f>IF('Речевое развитие'!E6="","",IF('Речевое развитие'!E6=2,"сформирован",IF('Речевое развитие'!E6=0,"не сформирован", "в стадии формирования")))</f>
        <v/>
      </c>
      <c r="BN5" s="82" t="str">
        <f>IF('Речевое развитие'!F6="","",IF('Речевое развитие'!F6=2,"сформирован",IF('Речевое развитие'!F6=0,"не сформирован", "в стадии формирования")))</f>
        <v/>
      </c>
      <c r="BO5" s="82" t="str">
        <f>IF('Речевое развитие'!G6="","",IF('Речевое развитие'!G6=2,"сформирован",IF('Речевое развитие'!G6=0,"не сформирован", "в стадии формирования")))</f>
        <v/>
      </c>
      <c r="BP5" s="82" t="str">
        <f>IF('Речевое развитие'!H6="","",IF('Речевое развитие'!H6=2,"сформирован",IF('Речевое развитие'!H6=0,"не сформирован", "в стадии формирования")))</f>
        <v/>
      </c>
      <c r="BQ5" s="82" t="e">
        <f>IF('Речевое развитие'!#REF!="","",IF('Речевое развитие'!#REF!=2,"сформирован",IF('Речевое развитие'!#REF!=0,"не сформирован", "в стадии формирования")))</f>
        <v>#REF!</v>
      </c>
      <c r="BR5" s="82" t="str">
        <f>IF('Речевое развитие'!I6="","",IF('Речевое развитие'!I6=2,"сформирован",IF('Речевое развитие'!I6=0,"не сформирован", "в стадии формирования")))</f>
        <v/>
      </c>
      <c r="BS5" s="82" t="str">
        <f>IF('Речевое развитие'!J6="","",IF('Речевое развитие'!J6=2,"сформирован",IF('Речевое развитие'!J6=0,"не сформирован", "в стадии формирования")))</f>
        <v/>
      </c>
      <c r="BT5" s="82" t="str">
        <f>IF('Речевое развитие'!K6="","",IF('Речевое развитие'!K6=2,"сформирован",IF('Речевое развитие'!K6=0,"не сформирован", "в стадии формирования")))</f>
        <v/>
      </c>
      <c r="BU5" s="82" t="str">
        <f>IF('Речевое развитие'!L6="","",IF('Речевое развитие'!L6=2,"сформирован",IF('Речевое развитие'!L6=0,"не сформирован", "в стадии формирования")))</f>
        <v/>
      </c>
      <c r="BV5" s="82" t="str">
        <f>IF('Речевое развитие'!M6="","",IF('Речевое развитие'!M6=2,"сформирован",IF('Речевое развитие'!M6=0,"не сформирован", "в стадии формирования")))</f>
        <v/>
      </c>
      <c r="BW5" s="82" t="str">
        <f>IF('Речевое развитие'!N6="","",IF('Речевое развитие'!N6=2,"сформирован",IF('Речевое развитие'!N6=0,"не сформирован", "в стадии формирования")))</f>
        <v/>
      </c>
      <c r="BX5" s="214" t="str">
        <f>IF('Речевое развитие'!D6="","",IF('Речевое развитие'!#REF!="","",IF('Речевое развитие'!E6="","",IF('Речевое развитие'!F6="","",IF('Речевое развитие'!G6="","",IF('Речевое развитие'!H6="","",IF('Речевое развитие'!#REF!="","",IF('Речевое развитие'!I6="","",IF('Речевое развитие'!J6="","",IF('Речевое развитие'!K6="","",IF('Речевое развитие'!L6="","",IF('Речевое развитие'!M6="","",IF('Речевое развитие'!N6="","",('Речевое развитие'!D6+'Речевое развитие'!#REF!+'Речевое развитие'!E6+'Речевое развитие'!F6+'Речевое развитие'!G6+'Речевое развитие'!H6+'Речевое развитие'!#REF!+'Речевое развитие'!I6+'Речевое развитие'!J6+'Речевое развитие'!K6+'Речевое развитие'!L6+'Речевое развитие'!M6+'Речевое развитие'!N6)/13)))))))))))))</f>
        <v/>
      </c>
      <c r="BY5" s="82" t="str">
        <f>'Целевые ориентиры'!BG6</f>
        <v/>
      </c>
      <c r="BZ5" s="82" t="str">
        <f>IF('Художественно-эстетическое разв'!Y7="","",IF('Художественно-эстетическое разв'!Y7=2,"сформирован",IF('Художественно-эстетическое разв'!Y7=0,"не сформирован", "в стадии формирования")))</f>
        <v/>
      </c>
      <c r="CA5" s="82" t="e">
        <f>IF('Физическое развитие'!#REF!="","",IF('Физическое развитие'!#REF!=2,"сформирован",IF('Физическое развитие'!#REF!=0,"не сформирован", "в стадии формирования")))</f>
        <v>#REF!</v>
      </c>
      <c r="CB5" s="82" t="e">
        <f>IF('Физическое развитие'!#REF!="","",IF('Физическое развитие'!#REF!=2,"сформирован",IF('Физическое развитие'!#REF!=0,"не сформирован", "в стадии формирования")))</f>
        <v>#REF!</v>
      </c>
      <c r="CC5" s="82" t="str">
        <f>IF('Физическое развитие'!D6="","",IF('Физическое развитие'!D6=2,"сформирован",IF('Физическое развитие'!D6=0,"не сформирован", "в стадии формирования")))</f>
        <v/>
      </c>
      <c r="CD5" s="82" t="str">
        <f>IF('Физическое развитие'!E6="","",IF('Физическое развитие'!E6=2,"сформирован",IF('Физическое развитие'!E6=0,"не сформирован", "в стадии формирования")))</f>
        <v/>
      </c>
      <c r="CE5" s="82" t="str">
        <f>IF('Физическое развитие'!F6="","",IF('Физическое развитие'!F6=2,"сформирован",IF('Физическое развитие'!F6=0,"не сформирован", "в стадии формирования")))</f>
        <v/>
      </c>
      <c r="CF5" s="82" t="str">
        <f>IF('Физическое развитие'!H6="","",IF('Физическое развитие'!H6=2,"сформирован",IF('Физическое развитие'!H6=0,"не сформирован", "в стадии формирования")))</f>
        <v/>
      </c>
      <c r="CG5" s="82" t="str">
        <f>IF('Физическое развитие'!I6="","",IF('Физическое развитие'!I6=2,"сформирован",IF('Физическое развитие'!I6=0,"не сформирован", "в стадии формирования")))</f>
        <v/>
      </c>
      <c r="CH5" s="82" t="str">
        <f>IF('Физическое развитие'!J6="","",IF('Физическое развитие'!J6=2,"сформирован",IF('Физическое развитие'!J6=0,"не сформирован", "в стадии формирования")))</f>
        <v/>
      </c>
      <c r="CI5" s="82" t="str">
        <f>IF('Физическое развитие'!L6="","",IF('Физическое развитие'!L6=2,"сформирован",IF('Физическое развитие'!L6=0,"не сформирован", "в стадии формирования")))</f>
        <v/>
      </c>
      <c r="CJ5" s="82" t="str">
        <f>IF('Физическое развитие'!M6="","",IF('Физическое развитие'!M6=2,"сформирован",IF('Физическое развитие'!M6=0,"не сформирован", "в стадии формирования")))</f>
        <v/>
      </c>
      <c r="CK5" s="82" t="e">
        <f>IF('Физическое развитие'!#REF!="","",IF('Физическое развитие'!#REF!=2,"сформирован",IF('Физическое развитие'!#REF!=0,"не сформирован", "в стадии формирования")))</f>
        <v>#REF!</v>
      </c>
      <c r="CL5" s="82" t="e">
        <f>IF('Физическое развитие'!#REF!="","",IF('Физическое развитие'!#REF!=2,"сформирован",IF('Физическое развитие'!#REF!=0,"не сформирован", "в стадии формирования")))</f>
        <v>#REF!</v>
      </c>
      <c r="CM5" s="82" t="e">
        <f>IF('Физическое развитие'!#REF!="","",IF('Физическое развитие'!#REF!=2,"сформирован",IF('Физическое развитие'!#REF!=0,"не сформирован", "в стадии формирования")))</f>
        <v>#REF!</v>
      </c>
      <c r="CN5" s="82" t="str">
        <f>IF('Физическое развитие'!N6="","",IF('Физическое развитие'!N6=2,"сформирован",IF('Физическое развитие'!N6=0,"не сформирован", "в стадии формирования")))</f>
        <v/>
      </c>
      <c r="CO5" s="82" t="str">
        <f>IF('Физическое развитие'!O6="","",IF('Физическое развитие'!O6=2,"сформирован",IF('Физическое развитие'!O6=0,"не сформирован", "в стадии формирования")))</f>
        <v/>
      </c>
      <c r="CP5" s="82" t="str">
        <f>IF('Физическое развитие'!P6="","",IF('Физическое развитие'!P6=2,"сформирован",IF('Физическое развитие'!P6=0,"не сформирован", "в стадии формирования")))</f>
        <v/>
      </c>
      <c r="CQ5" s="82" t="str">
        <f>IF('Физическое развитие'!Q6="","",IF('Физическое развитие'!Q6=2,"сформирован",IF('Физическое развитие'!Q6=0,"не сформирован", "в стадии формирования")))</f>
        <v/>
      </c>
      <c r="CR5" s="214" t="str">
        <f>IF('Художественно-эстетическое разв'!Y7="","",IF('Физическое развитие'!#REF!="","",IF('Физическое развитие'!#REF!="","",IF('Физическое развитие'!D6="","",IF('Физическое развитие'!E6="","",IF('Физическое развитие'!F6="","",IF('Физическое развитие'!H6="","",IF('Физическое развитие'!I6="","",IF('Физическое развитие'!J6="","",IF('Физическое развитие'!L6="","",IF('Физическое развитие'!M6="","",IF('Физическое развитие'!#REF!="","",IF('Физическое развитие'!#REF!="","",IF('Физическое развитие'!#REF!="","",IF('Физическое развитие'!N6="","",IF('Физическое развитие'!O6="","",IF('Физическое развитие'!P6="","",IF('Физическое развитие'!Q6="","",('Художественно-эстетическое разв'!Y7+'Физическое развитие'!#REF!+'Физическое развитие'!#REF!+'Физическое развитие'!D6+'Физическое развитие'!E6+'Физическое развитие'!F6+'Физическое развитие'!H6+'Физическое развитие'!I6+'Физическое развитие'!J6+'Физическое развитие'!L6+'Физическое развитие'!M6+'Физическое развитие'!#REF!+'Физическое развитие'!#REF!+'Физическое развитие'!#REF!+'Физическое развитие'!N6+'Физическое развитие'!O6+'Физическое развитие'!P6+'Физическое развитие'!Q6)/18))))))))))))))))))</f>
        <v/>
      </c>
      <c r="CS5" s="82" t="str">
        <f>'Целевые ориентиры'!BW6</f>
        <v/>
      </c>
      <c r="CT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5" s="82"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CV5" s="82" t="str">
        <f>IF('Социально-коммуникативное разви'!N7="","",IF('Социально-коммуникативное разви'!N7=2,"сформирован",IF('Социально-коммуникативное разви'!N7=0,"не сформирован", "в стадии формирования")))</f>
        <v/>
      </c>
      <c r="CW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5" s="82" t="str">
        <f>IF('Социально-коммуникативное разви'!AI7="","",IF('Социально-коммуникативное разви'!AI7=2,"сформирован",IF('Социально-коммуникативное разви'!AI7=0,"не сформирован", "в стадии формирования")))</f>
        <v/>
      </c>
      <c r="CY5" s="82" t="str">
        <f>IF('Социально-коммуникативное разви'!AN7="","",IF('Социально-коммуникативное разви'!AN7=2,"сформирован",IF('Социально-коммуникативное разви'!AN7=0,"не сформирован", "в стадии формирования")))</f>
        <v/>
      </c>
      <c r="CZ5" s="82" t="str">
        <f>IF('Социально-коммуникативное разви'!AO7="","",IF('Социально-коммуникативное разви'!AO7=2,"сформирован",IF('Социально-коммуникативное разви'!AO7=0,"не сформирован", "в стадии формирования")))</f>
        <v/>
      </c>
      <c r="DA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5" s="82" t="str">
        <f>IF('Социально-коммуникативное разви'!AP7="","",IF('Социально-коммуникативное разви'!AP7=2,"сформирован",IF('Социально-коммуникативное разви'!AP7=0,"не сформирован", "в стадии формирования")))</f>
        <v/>
      </c>
      <c r="DC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5" s="82" t="str">
        <f>IF('Социально-коммуникативное разви'!AQ7="","",IF('Социально-коммуникативное разви'!AQ7=2,"сформирован",IF('Социально-коммуникативное разви'!AQ7=0,"не сформирован", "в стадии формирования")))</f>
        <v/>
      </c>
      <c r="DE5" s="82" t="str">
        <f>IF('Социально-коммуникативное разви'!AR7="","",IF('Социально-коммуникативное разви'!AR7=2,"сформирован",IF('Социально-коммуникативное разви'!AR7=0,"не сформирован", "в стадии формирования")))</f>
        <v/>
      </c>
      <c r="DF5" s="82" t="str">
        <f>IF('Социально-коммуникативное разви'!AS7="","",IF('Социально-коммуникативное разви'!AS7=2,"сформирован",IF('Социально-коммуникативное разви'!AS7=0,"не сформирован", "в стадии формирования")))</f>
        <v/>
      </c>
      <c r="DG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5" s="82" t="str">
        <f>IF('Социально-коммуникативное разви'!AT7="","",IF('Социально-коммуникативное разви'!AT7=2,"сформирован",IF('Социально-коммуникативное разви'!AT7=0,"не сформирован", "в стадии формирования")))</f>
        <v/>
      </c>
      <c r="DI5" s="82" t="str">
        <f>IF('Социально-коммуникативное разви'!AV7="","",IF('Социально-коммуникативное разви'!AV7=2,"сформирован",IF('Социально-коммуникативное разви'!AV7=0,"не сформирован", "в стадии формирования")))</f>
        <v/>
      </c>
      <c r="DJ5" s="82" t="str">
        <f>IF('Социально-коммуникативное разви'!AW7="","",IF('Социально-коммуникативное разви'!AW7=2,"сформирован",IF('Социально-коммуникативное разви'!AW7=0,"не сформирован", "в стадии формирования")))</f>
        <v/>
      </c>
      <c r="DK5" s="82" t="str">
        <f>IF('Социально-коммуникативное разви'!AX7="","",IF('Социально-коммуникативное разви'!AX7=2,"сформирован",IF('Социально-коммуникативное разви'!AX7=0,"не сформирован", "в стадии формирования")))</f>
        <v/>
      </c>
      <c r="DL5" s="82" t="str">
        <f>IF('Социально-коммуникативное разви'!AY7="","",IF('Социально-коммуникативное разви'!AY7=2,"сформирован",IF('Социально-коммуникативное разви'!AY7=0,"не сформирован", "в стадии формирования")))</f>
        <v/>
      </c>
      <c r="DM5" s="82" t="str">
        <f>IF('Физическое развитие'!K6="","",IF('Физическое развитие'!K6=2,"сформирован",IF('Физическое развитие'!K6=0,"не сформирован", "в стадии формирования")))</f>
        <v/>
      </c>
      <c r="DN5" s="82" t="e">
        <f>IF('Физическое развитие'!#REF!="","",IF('Физическое развитие'!#REF!=2,"сформирован",IF('Физическое развитие'!#REF!=0,"не сформирован", "в стадии формирования")))</f>
        <v>#REF!</v>
      </c>
      <c r="DO5" s="214" t="e">
        <f>IF('Социально-коммуникативное разви'!#REF!="","",IF('Социально-коммуникативное разви'!M7="","",IF('Социально-коммуникативное разви'!N7="","",IF('Социально-коммуникативное разви'!#REF!="","",IF('Социально-коммуникативное разви'!AI7="","",IF('Социально-коммуникативное разви'!AN7="","",IF('Социально-коммуникативное разви'!AO7="","",IF('Социально-коммуникативное разви'!#REF!="","",IF('Социально-коммуникативное разви'!AP7="","",IF('Социально-коммуникативное разви'!#REF!="","",IF('Социально-коммуникативное разви'!AQ7="","",IF('Социально-коммуникативное разви'!AR7="","",IF('Социально-коммуникативное разви'!AS7="","",IF('Социально-коммуникативное разви'!#REF!="","",IF('Социально-коммуникативное разви'!AT7="","",IF('Социально-коммуникативное разви'!AV7="","",IF('Социально-коммуникативное разви'!AW7="","",IF('Социально-коммуникативное разви'!AX7="","",IF('Социально-коммуникативное разви'!AY7="","",IF('Физическое развитие'!K6="","",IF('Физическое развитие'!#REF!="","",('Социально-коммуникативное разви'!#REF!+'Социально-коммуникативное разви'!M7+'Социально-коммуникативное разви'!N7+'Социально-коммуникативное разви'!#REF!+'Социально-коммуникативное разви'!AI7+'Социально-коммуникативное разви'!AN7+'Социально-коммуникативное разви'!AO7+'Социально-коммуникативное разви'!#REF!+'Социально-коммуникативное разви'!AP7+'Социально-коммуникативное разви'!#REF!+'Социально-коммуникативное разви'!AQ7+'Социально-коммуникативное разви'!AR7+'Социально-коммуникативное разви'!AS7+'Социально-коммуникативное разви'!#REF!+'Социально-коммуникативное разви'!AT7+'Социально-коммуникативное разви'!AV7+'Социально-коммуникативное разви'!AW7+'Социально-коммуникативное разви'!AX7+'Социально-коммуникативное разви'!AY7+'Физическое развитие'!K6+'Физическое развитие'!#REF!)/21)))))))))))))))))))))</f>
        <v>#REF!</v>
      </c>
      <c r="DP5" s="82" t="str">
        <f>'Целевые ориентиры'!CN6</f>
        <v/>
      </c>
      <c r="DQ5" s="82" t="str">
        <f>IF('Социально-коммуникативное разви'!D7="","",IF('Социально-коммуникативное разви'!D7=2,"сформирован",IF('Социально-коммуникативное разви'!D7=0,"не сформирован", "в стадии формирования")))</f>
        <v/>
      </c>
      <c r="DR5" s="82" t="str">
        <f>IF('Социально-коммуникативное разви'!E7="","",IF('Социально-коммуникативное разви'!E7=2,"сформирован",IF('Социально-коммуникативное разви'!E7=0,"не сформирован", "в стадии формирования")))</f>
        <v/>
      </c>
      <c r="DS5" s="82" t="str">
        <f>IF('Социально-коммуникативное разви'!F7="","",IF('Социально-коммуникативное разви'!F7=2,"сформирован",IF('Социально-коммуникативное разви'!F7=0,"не сформирован", "в стадии формирования")))</f>
        <v/>
      </c>
      <c r="DT5" s="82"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DU5" s="82" t="str">
        <f>IF('Социально-коммуникативное разви'!Q7="","",IF('Социально-коммуникативное разви'!Q7=2,"сформирован",IF('Социально-коммуникативное разви'!Q7=0,"не сформирован", "в стадии формирования")))</f>
        <v/>
      </c>
      <c r="DV5" s="82" t="str">
        <f>IF('Социально-коммуникативное разви'!R7="","",IF('Социально-коммуникативное разви'!R7=2,"сформирован",IF('Социально-коммуникативное разви'!R7=0,"не сформирован", "в стадии формирования")))</f>
        <v/>
      </c>
      <c r="DW5" s="82" t="str">
        <f>IF('Социально-коммуникативное разви'!S7="","",IF('Социально-коммуникативное разви'!S7=2,"сформирован",IF('Социально-коммуникативное разви'!S7=0,"не сформирован", "в стадии формирования")))</f>
        <v/>
      </c>
      <c r="DX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5" s="82" t="str">
        <f>IF('Социально-коммуникативное разви'!T7="","",IF('Социально-коммуникативное разви'!T7=2,"сформирован",IF('Социально-коммуникативное разви'!T7=0,"не сформирован", "в стадии формирования")))</f>
        <v/>
      </c>
      <c r="EB5" s="82" t="str">
        <f>IF('Социально-коммуникативное разви'!Y7="","",IF('Социально-коммуникативное разви'!Y7=2,"сформирован",IF('Социально-коммуникативное разви'!Y7=0,"не сформирован", "в стадии формирования")))</f>
        <v/>
      </c>
      <c r="EC5" s="82" t="str">
        <f>IF('Социально-коммуникативное разви'!Z7="","",IF('Социально-коммуникативное разви'!Z7=2,"сформирован",IF('Социально-коммуникативное разви'!Z7=0,"не сформирован", "в стадии формирования")))</f>
        <v/>
      </c>
      <c r="ED5" s="82" t="str">
        <f>IF('Социально-коммуникативное разви'!AU7="","",IF('Социально-коммуникативное разви'!AU7=2,"сформирован",IF('Социально-коммуникативное разви'!AU7=0,"не сформирован", "в стадии формирования")))</f>
        <v/>
      </c>
      <c r="EE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5" s="82" t="str">
        <f>IF('Социально-коммуникативное разви'!AZ7="","",IF('Социально-коммуникативное разви'!AZ7=2,"сформирован",IF('Социально-коммуникативное разви'!AZ7=0,"не сформирован", "в стадии формирования")))</f>
        <v/>
      </c>
      <c r="EG5" s="82" t="str">
        <f>IF('Социально-коммуникативное разви'!BA7="","",IF('Социально-коммуникативное разви'!BA7=2,"сформирован",IF('Социально-коммуникативное разви'!BA7=0,"не сформирован", "в стадии формирования")))</f>
        <v/>
      </c>
      <c r="EH5" s="82" t="str">
        <f>IF('Социально-коммуникативное разви'!BB7="","",IF('Социально-коммуникативное разви'!BB7=2,"сформирован",IF('Социально-коммуникативное разви'!BB7=0,"не сформирован", "в стадии формирования")))</f>
        <v/>
      </c>
      <c r="EI5" s="82" t="str">
        <f>IF('Познавательное развитие'!G7="","",IF('Познавательное развитие'!G7=2,"сформирован",IF('Познавательное развитие'!G7=0,"не сформирован", "в стадии формирования")))</f>
        <v/>
      </c>
      <c r="EJ5" s="82" t="e">
        <f>IF('Познавательное развитие'!#REF!="","",IF('Познавательное развитие'!#REF!=2,"сформирован",IF('Познавательное развитие'!#REF!=0,"не сформирован", "в стадии формирования")))</f>
        <v>#REF!</v>
      </c>
      <c r="EK5" s="82" t="str">
        <f>IF('Познавательное развитие'!H7="","",IF('Познавательное развитие'!H7=2,"сформирован",IF('Познавательное развитие'!H7=0,"не сформирован", "в стадии формирования")))</f>
        <v/>
      </c>
      <c r="EL5" s="82" t="e">
        <f>IF('Познавательное развитие'!#REF!="","",IF('Познавательное развитие'!#REF!=2,"сформирован",IF('Познавательное развитие'!#REF!=0,"не сформирован", "в стадии формирования")))</f>
        <v>#REF!</v>
      </c>
      <c r="EM5" s="82" t="str">
        <f>IF('Познавательное развитие'!T7="","",IF('Познавательное развитие'!T7=2,"сформирован",IF('Познавательное развитие'!T7=0,"не сформирован", "в стадии формирования")))</f>
        <v/>
      </c>
      <c r="EN5" s="82" t="e">
        <f>IF('Познавательное развитие'!#REF!="","",IF('Познавательное развитие'!#REF!=2,"сформирован",IF('Познавательное развитие'!#REF!=0,"не сформирован", "в стадии формирования")))</f>
        <v>#REF!</v>
      </c>
      <c r="EO5" s="82" t="str">
        <f>IF('Познавательное развитие'!U7="","",IF('Познавательное развитие'!U7=2,"сформирован",IF('Познавательное развитие'!U7=0,"не сформирован", "в стадии формирования")))</f>
        <v/>
      </c>
      <c r="EP5" s="82" t="str">
        <f>IF('Познавательное развитие'!W7="","",IF('Познавательное развитие'!W7=2,"сформирован",IF('Познавательное развитие'!W7=0,"не сформирован", "в стадии формирования")))</f>
        <v/>
      </c>
      <c r="EQ5" s="82" t="str">
        <f>IF('Познавательное развитие'!X7="","",IF('Познавательное развитие'!X7=2,"сформирован",IF('Познавательное развитие'!X7=0,"не сформирован", "в стадии формирования")))</f>
        <v/>
      </c>
      <c r="ER5" s="82" t="str">
        <f>IF('Познавательное развитие'!AB7="","",IF('Познавательное развитие'!AB7=2,"сформирован",IF('Познавательное развитие'!AB7=0,"не сформирован", "в стадии формирования")))</f>
        <v/>
      </c>
      <c r="ES5" s="82" t="str">
        <f>IF('Познавательное развитие'!AC7="","",IF('Познавательное развитие'!AC7=2,"сформирован",IF('Познавательное развитие'!AC7=0,"не сформирован", "в стадии формирования")))</f>
        <v/>
      </c>
      <c r="ET5" s="82" t="str">
        <f>IF('Познавательное развитие'!AD7="","",IF('Познавательное развитие'!AD7=2,"сформирован",IF('Познавательное развитие'!AD7=0,"не сформирован", "в стадии формирования")))</f>
        <v/>
      </c>
      <c r="EU5" s="82" t="str">
        <f>IF('Познавательное развитие'!AE7="","",IF('Познавательное развитие'!AE7=2,"сформирован",IF('Познавательное развитие'!AE7=0,"не сформирован", "в стадии формирования")))</f>
        <v/>
      </c>
      <c r="EV5" s="82" t="str">
        <f>IF('Познавательное развитие'!AF7="","",IF('Познавательное развитие'!AF7=2,"сформирован",IF('Познавательное развитие'!AF7=0,"не сформирован", "в стадии формирования")))</f>
        <v/>
      </c>
      <c r="EW5" s="82" t="e">
        <f>IF('Познавательное развитие'!#REF!="","",IF('Познавательное развитие'!#REF!=2,"сформирован",IF('Познавательное развитие'!#REF!=0,"не сформирован", "в стадии формирования")))</f>
        <v>#REF!</v>
      </c>
      <c r="EX5" s="82" t="str">
        <f>IF('Познавательное развитие'!AG7="","",IF('Познавательное развитие'!AG7=2,"сформирован",IF('Познавательное развитие'!AG7=0,"не сформирован", "в стадии формирования")))</f>
        <v/>
      </c>
      <c r="EY5" s="82" t="str">
        <f>IF('Познавательное развитие'!AH7="","",IF('Познавательное развитие'!AH7=2,"сформирован",IF('Познавательное развитие'!AH7=0,"не сформирован", "в стадии формирования")))</f>
        <v/>
      </c>
      <c r="EZ5" s="82" t="e">
        <f>IF('Познавательное развитие'!#REF!="","",IF('Познавательное развитие'!#REF!=2,"сформирован",IF('Познавательное развитие'!#REF!=0,"не сформирован", "в стадии формирования")))</f>
        <v>#REF!</v>
      </c>
      <c r="FA5" s="82" t="str">
        <f>IF('Познавательное развитие'!AI7="","",IF('Познавательное развитие'!AI7=2,"сформирован",IF('Познавательное развитие'!AI7=0,"не сформирован", "в стадии формирования")))</f>
        <v/>
      </c>
      <c r="FB5" s="82" t="str">
        <f>IF('Познавательное развитие'!AJ7="","",IF('Познавательное развитие'!AJ7=2,"сформирован",IF('Познавательное развитие'!AJ7=0,"не сформирован", "в стадии формирования")))</f>
        <v/>
      </c>
      <c r="FC5" s="82" t="str">
        <f>IF('Познавательное развитие'!AK7="","",IF('Познавательное развитие'!AK7=2,"сформирован",IF('Познавательное развитие'!AK7=0,"не сформирован", "в стадии формирования")))</f>
        <v/>
      </c>
      <c r="FD5" s="82" t="str">
        <f>IF('Познавательное развитие'!AL7="","",IF('Познавательное развитие'!AL7=2,"сформирован",IF('Познавательное развитие'!AL7=0,"не сформирован", "в стадии формирования")))</f>
        <v/>
      </c>
      <c r="FE5" s="82" t="str">
        <f>IF('Речевое развитие'!Q6="","",IF('Речевое развитие'!Q6=2,"сформирован",IF('Речевое развитие'!Q6=0,"не сформирован", "в стадии формирования")))</f>
        <v/>
      </c>
      <c r="FF5" s="82" t="str">
        <f>IF('Речевое развитие'!R6="","",IF('Речевое развитие'!R6=2,"сформирован",IF('Речевое развитие'!R6=0,"не сформирован", "в стадии формирования")))</f>
        <v/>
      </c>
      <c r="FG5" s="82" t="str">
        <f>IF('Речевое развитие'!S6="","",IF('Речевое развитие'!S6=2,"сформирован",IF('Речевое развитие'!S6=0,"не сформирован", "в стадии формирования")))</f>
        <v/>
      </c>
      <c r="FH5" s="82" t="str">
        <f>IF('Речевое развитие'!T6="","",IF('Речевое развитие'!T6=2,"сформирован",IF('Речевое развитие'!T6=0,"не сформирован", "в стадии формирования")))</f>
        <v/>
      </c>
      <c r="FI5" s="82" t="str">
        <f>IF('Речевое развитие'!U6="","",IF('Речевое развитие'!U6=2,"сформирован",IF('Речевое развитие'!U6=0,"не сформирован", "в стадии формирования")))</f>
        <v/>
      </c>
      <c r="FJ5" s="82" t="e">
        <f>IF('Речевое развитие'!#REF!="","",IF('Речевое развитие'!#REF!=2,"сформирован",IF('Речевое развитие'!#REF!=0,"не сформирован", "в стадии формирования")))</f>
        <v>#REF!</v>
      </c>
      <c r="FK5" s="82" t="str">
        <f>IF('Художественно-эстетическое разв'!S7="","",IF('Художественно-эстетическое разв'!S7=2,"сформирован",IF('Художественно-эстетическое разв'!S7=0,"не сформирован", "в стадии формирования")))</f>
        <v/>
      </c>
      <c r="FL5" s="82" t="str">
        <f>IF('Художественно-эстетическое разв'!T7="","",IF('Художественно-эстетическое разв'!T7=2,"сформирован",IF('Художественно-эстетическое разв'!T7=0,"не сформирован", "в стадии формирования")))</f>
        <v/>
      </c>
      <c r="FM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5" s="82" t="str">
        <f>IF('Физическое развитие'!T6="","",IF('Физическое развитие'!T6=2,"сформирован",IF('Физическое развитие'!T6=0,"не сформирован", "в стадии формирования")))</f>
        <v/>
      </c>
      <c r="FO5" s="82" t="str">
        <f>IF('Физическое развитие'!U6="","",IF('Физическое развитие'!U6=2,"сформирован",IF('Физическое развитие'!U6=0,"не сформирован", "в стадии формирования")))</f>
        <v/>
      </c>
      <c r="FP5" s="82" t="str">
        <f>IF('Физическое развитие'!V6="","",IF('Физическое развитие'!V6=2,"сформирован",IF('Физическое развитие'!V6=0,"не сформирован", "в стадии формирования")))</f>
        <v/>
      </c>
      <c r="FQ5" s="82" t="e">
        <f>IF('Физическое развитие'!#REF!="","",IF('Физическое развитие'!#REF!=2,"сформирован",IF('Физическое развитие'!#REF!=0,"не сформирован", "в стадии формирования")))</f>
        <v>#REF!</v>
      </c>
      <c r="FR5" s="214" t="str">
        <f>IF('Социально-коммуникативное разви'!D7="","",IF('Социально-коммуникативное разви'!E7="","",IF('Социально-коммуникативное разви'!F7="","",IF('Социально-коммуникативное разви'!G7="","",IF('Социально-коммуникативное разви'!Q7="","",IF('Социально-коммуникативное разви'!R7="","",IF('Социально-коммуникативное разви'!S7="","",IF('Социально-коммуникативное разви'!#REF!="","",IF('Социально-коммуникативное разви'!#REF!="","",IF('Социально-коммуникативное разви'!#REF!="","",IF('Социально-коммуникативное разви'!T7="","",IF('Социально-коммуникативное разви'!Y7="","",IF('Социально-коммуникативное разви'!Z7="","",IF('Социально-коммуникативное разви'!AU7="","",IF('Социально-коммуникативное разви'!#REF!="","",IF('Социально-коммуникативное разви'!AZ7="","",IF('Социально-коммуникативное разви'!BA7="","",IF('Социально-коммуникативное разви'!BB7="","",IF('Познавательное развитие'!G7="","",IF('Познавательное развитие'!#REF!="","",IF('Познавательное развитие'!H7="","",IF('Познавательное развитие'!#REF!="","",IF('Познавательное развитие'!T7="","",IF('Познавательное развитие'!#REF!="","",IF('Познавательное развитие'!U7="","",IF('Познавательное развитие'!W7="","",IF('Познавательное развитие'!X7="","",IF('Познавательное развитие'!AB7="","",IF('Познавательное развитие'!AC7="","",IF('Познавательное развитие'!AD7="","",IF('Познавательное развитие'!AE7="","",IF('Познавательное развитие'!AF7="","",IF('Познавательное развитие'!#REF!="","",IF('Познавательное развитие'!AG7="","",IF('Познавательное развитие'!AH7="","",IF('Познавательное развитие'!#REF!="","",IF('Познавательное развитие'!AI7="","",IF('Познавательное развитие'!AJ7="","",IF('Познавательное развитие'!AK7="","",IF('Познавательное развитие'!AL7="","",IF('Речевое развитие'!Q6="","",IF('Речевое развитие'!R6="","",IF('Речевое развитие'!S6="","",IF('Речевое развитие'!T6="","",IF('Речевое развитие'!U6="","",IF('Речевое развитие'!#REF!="","",IF('Художественно-эстетическое разв'!S7="","",IF('Художественно-эстетическое разв'!T7="","",IF('Художественно-эстетическое разв'!#REF!="","",IF('Физическое развитие'!T6="","",IF('Физическое развитие'!U6="","",IF('Физическое развитие'!V6="","",IF('Физическое развитие'!#REF!="","",('Социально-коммуникативное разви'!D7+'Социально-коммуникативное разви'!E7+'Социально-коммуникативное разви'!F7+'Социально-коммуникативное разви'!G7+'Социально-коммуникативное разви'!Q7+'Социально-коммуникативное разви'!R7+'Социально-коммуникативное разви'!S7+'Социально-коммуникативное разви'!#REF!+'Социально-коммуникативное разви'!#REF!+'Социально-коммуникативное разви'!#REF!+'Социально-коммуникативное разви'!T7+'Социально-коммуникативное разви'!Y7+'Социально-коммуникативное разви'!Z7+'Социально-коммуникативное разви'!AU7+'Социально-коммуникативное разви'!#REF!+'Социально-коммуникативное разви'!AZ7+'Социально-коммуникативное разви'!BA7+'Социально-коммуникативное разви'!BB7+'Познавательное развитие'!G7+'Познавательное развитие'!#REF!+'Познавательное развитие'!H7+'Познавательное развитие'!#REF!+'Познавательное развитие'!T7+'Познавательное развитие'!#REF!+'Познавательное развитие'!U7+'Познавательное развитие'!W7+'Познавательное развитие'!X7+'Познавательное развитие'!AB7+'Познавательное развитие'!AC7+'Познавательное развитие'!AD7+'Познавательное развитие'!AE7+'Познавательное развитие'!AF7+'Познавательное развитие'!#REF!+'Познавательное развитие'!AG7+'Познавательное развитие'!AH7+'Познавательное развитие'!#REF!+'Познавательное развитие'!AI7+'Познавательное развитие'!AJ7+'Познавательное развитие'!AK7+'Познавательное развитие'!AL7+'Речевое развитие'!Q6+'Речевое развитие'!R6+'Речевое развитие'!S6+'Речевое развитие'!T6+'Речевое развитие'!U6+'Речевое развитие'!#REF!+'Художественно-эстетическое разв'!S7+'Художественно-эстетическое разв'!T7+'Художественно-эстетическое разв'!#REF!+'Физическое развитие'!T6+'Физическое развитие'!U6+'Физическое развитие'!V6+'Физическое развитие'!#REF!)/53)))))))))))))))))))))))))))))))))))))))))))))))))))))</f>
        <v/>
      </c>
      <c r="FS5" s="82" t="str">
        <f>'Целевые ориентиры'!EC6</f>
        <v/>
      </c>
    </row>
    <row r="6" spans="1:175">
      <c r="A6" s="82">
        <f>список!A5</f>
        <v>4</v>
      </c>
      <c r="B6" s="82" t="str">
        <f>IF(список!B5="","",список!B5)</f>
        <v/>
      </c>
      <c r="C6" s="82">
        <f>список!C5</f>
        <v>0</v>
      </c>
      <c r="D6" s="82" t="str">
        <f>IF('Социально-коммуникативное разви'!AA8="","",IF('Социально-коммуникативное разви'!AA8=2,"сформирован",IF('Социально-коммуникативное разви'!AA8=0,"не сформирован", "в стадии формирования")))</f>
        <v/>
      </c>
      <c r="E6" s="82" t="str">
        <f>IF('Социально-коммуникативное разви'!AF8="","",IF('Социально-коммуникативное разви'!AF8=2,"сформирован",IF('Социально-коммуникативное разви'!AF8=0,"не сформирован", "в стадии формирования")))</f>
        <v/>
      </c>
      <c r="F6" s="82" t="str">
        <f>IF('Социально-коммуникативное разви'!AG8="","",IF('Социально-коммуникативное разви'!AG8=2,"сформирован",IF('Социально-коммуникативное разви'!AG8=0,"не сформирован", "в стадии формирования")))</f>
        <v/>
      </c>
      <c r="G6" s="82" t="str">
        <f>IF('Социально-коммуникативное разви'!AH8="","",IF('Социально-коммуникативное разви'!AH8=2,"сформирован",IF('Социально-коммуникативное разви'!AH8=0,"не сформирован", "в стадии формирования")))</f>
        <v/>
      </c>
      <c r="H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6" s="82" t="str">
        <f>IF('Социально-коммуникативное разви'!AJ8="","",IF('Социально-коммуникативное разви'!AJ8=2,"сформирован",IF('Социально-коммуникативное разви'!AJ8=0,"не сформирован", "в стадии формирования")))</f>
        <v/>
      </c>
      <c r="K6" s="82" t="str">
        <f>IF('Социально-коммуникативное разви'!AK8="","",IF('Социально-коммуникативное разви'!AK8=2,"сформирован",IF('Социально-коммуникативное разви'!AK8=0,"не сформирован", "в стадии формирования")))</f>
        <v/>
      </c>
      <c r="L6" s="82" t="e">
        <f>IF('Познавательное развитие'!#REF!="","",IF('Познавательное развитие'!#REF!=2,"сформирован",IF('Познавательное развитие'!#REF!=0,"не сформирован", "в стадии формирования")))</f>
        <v>#REF!</v>
      </c>
      <c r="M6" s="82" t="str">
        <f>IF('Познавательное развитие'!D8="","",IF('Познавательное развитие'!D8=2,"сформирован",IF('Познавательное развитие'!D8=0,"не сформирован", "в стадии формирования")))</f>
        <v/>
      </c>
      <c r="N6" s="82" t="e">
        <f>IF('Познавательное развитие'!#REF!="","",IF('Познавательное развитие'!#REF!=2,"сформирован",IF('Познавательное развитие'!#REF!=0,"не сформирован", "в стадии формирования")))</f>
        <v>#REF!</v>
      </c>
      <c r="O6" s="82" t="str">
        <f>IF('Познавательное развитие'!I8="","",IF('Познавательное развитие'!I8=2,"сформирован",IF('Познавательное развитие'!I8=0,"не сформирован", "в стадии формирования")))</f>
        <v/>
      </c>
      <c r="P6" s="82" t="str">
        <f>IF('Познавательное развитие'!M8="","",IF('Познавательное развитие'!M8=2,"сформирован",IF('Познавательное развитие'!M8=0,"не сформирован", "в стадии формирования")))</f>
        <v/>
      </c>
      <c r="Q6" s="82" t="str">
        <f>IF('Познавательное развитие'!N8="","",IF('Познавательное развитие'!N8=2,"сформирован",IF('Познавательное развитие'!N8=0,"не сформирован", "в стадии формирования")))</f>
        <v/>
      </c>
      <c r="R6" s="82" t="str">
        <f>IF('Познавательное развитие'!O8="","",IF('Познавательное развитие'!O8=2,"сформирован",IF('Познавательное развитие'!O8=0,"не сформирован", "в стадии формирования")))</f>
        <v/>
      </c>
      <c r="S6" s="82" t="str">
        <f>IF('Познавательное развитие'!P8="","",IF('Познавательное развитие'!P8=2,"сформирован",IF('Познавательное развитие'!P8=0,"не сформирован", "в стадии формирования")))</f>
        <v/>
      </c>
      <c r="T6" s="82" t="str">
        <f>IF('Познавательное развитие'!Q8="","",IF('Познавательное развитие'!Q8=2,"сформирован",IF('Познавательное развитие'!Q8=0,"не сформирован", "в стадии формирования")))</f>
        <v/>
      </c>
      <c r="U6" s="82" t="str">
        <f>IF('Познавательное развитие'!Y8="","",IF('Познавательное развитие'!Y8=2,"сформирован",IF('Познавательное развитие'!Y8=0,"не сформирован", "в стадии формирования")))</f>
        <v/>
      </c>
      <c r="V6" s="82"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W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6" s="82" t="str">
        <f>IF('Художественно-эстетическое разв'!G8="","",IF('Художественно-эстетическое разв'!G8=2,"сформирован",IF('Художественно-эстетическое разв'!G8=0,"не сформирован", "в стадии формирования")))</f>
        <v/>
      </c>
      <c r="Y6" s="82" t="str">
        <f>IF('Художественно-эстетическое разв'!H8="","",IF('Художественно-эстетическое разв'!H8=2,"сформирован",IF('Художественно-эстетическое разв'!H8=0,"не сформирован", "в стадии формирования")))</f>
        <v/>
      </c>
      <c r="Z6" s="82" t="str">
        <f>IF('Художественно-эстетическое разв'!I8="","",IF('Художественно-эстетическое разв'!I8=2,"сформирован",IF('Художественно-эстетическое разв'!I8=0,"не сформирован", "в стадии формирования")))</f>
        <v/>
      </c>
      <c r="AA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6" s="82" t="str">
        <f>IF('Художественно-эстетическое разв'!L8="","",IF('Художественно-эстетическое разв'!L8=2,"сформирован",IF('Художественно-эстетическое разв'!L8=0,"не сформирован", "в стадии формирования")))</f>
        <v/>
      </c>
      <c r="AC6" s="82" t="str">
        <f>IF('Художественно-эстетическое разв'!M8="","",IF('Художественно-эстетическое разв'!M8=2,"сформирован",IF('Художественно-эстетическое разв'!M8=0,"не сформирован", "в стадии формирования")))</f>
        <v/>
      </c>
      <c r="AD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6" s="82" t="str">
        <f>IF('Художественно-эстетическое разв'!U8="","",IF('Художественно-эстетическое разв'!U8=2,"сформирован",IF('Художественно-эстетическое разв'!U8=0,"не сформирован", "в стадии формирования")))</f>
        <v/>
      </c>
      <c r="AG6" s="82" t="str">
        <f>IF('Физическое развитие'!W7="","",IF('Физическое развитие'!W7=2,"сформирован",IF('Физическое развитие'!W7=0,"не сформирован", "в стадии формирования")))</f>
        <v/>
      </c>
      <c r="AH6" s="214" t="str">
        <f>IF('Социально-коммуникативное разви'!AA8="","",IF('Социально-коммуникативное разви'!AF8="","",IF('Социально-коммуникативное разви'!AG8="","",IF('Социально-коммуникативное разви'!AH8="","",IF('Социально-коммуникативное разви'!#REF!="","",IF('Социально-коммуникативное разви'!#REF!="","",IF('Социально-коммуникативное разви'!AJ8="","",IF('Социально-коммуникативное разви'!AK8="","",IF('Познавательное развитие'!#REF!="","",IF('Познавательное развитие'!D8="","",IF('Познавательное развитие'!#REF!="","",IF('Познавательное развитие'!I8="","",IF('Познавательное развитие'!M8="","",IF('Познавательное развитие'!N8="","",IF('Познавательное развитие'!O8="","",IF('Познавательное развитие'!P8="","",IF('Познавательное развитие'!Q8="","",IF('Познавательное развитие'!Y8="","",IF('Художественно-эстетическое разв'!D8="","",IF('Художественно-эстетическое разв'!#REF!="","",IF('Художественно-эстетическое разв'!G8="","",IF('Художественно-эстетическое разв'!H8="","",IF('Художественно-эстетическое разв'!I8="","",IF('Художественно-эстетическое разв'!#REF!="","",IF('Художественно-эстетическое разв'!L8="","",IF('Художественно-эстетическое разв'!M8="","",IF('Художественно-эстетическое разв'!#REF!="","",IF('Художественно-эстетическое разв'!#REF!="","",IF('Художественно-эстетическое разв'!U8="","",IF('Физическое развитие'!#REF!="","",('Социально-коммуникативное разви'!AA8+'Социально-коммуникативное разви'!AF8+'Социально-коммуникативное разви'!AG8+'Социально-коммуникативное разви'!AH8+'Социально-коммуникативное разви'!#REF!+'Социально-коммуникативное разви'!#REF!+'Социально-коммуникативное разви'!AJ8+'Социально-коммуникативное разви'!AK8+'Познавательное развитие'!#REF!+'Познавательное развитие'!D8+'Познавательное развитие'!#REF!+'Познавательное развитие'!I8+'Познавательное развитие'!M8+'Познавательное развитие'!N8+'Познавательное развитие'!O8+'Познавательное развитие'!P8+'Познавательное развитие'!Q8+'Познавательное развитие'!Y8+'Художественно-эстетическое разв'!D8+'Художественно-эстетическое разв'!#REF!+'Художественно-эстетическое разв'!G8+'Художественно-эстетическое разв'!H8+'Художественно-эстетическое разв'!I8+'Художественно-эстетическое разв'!#REF!+'Художественно-эстетическое разв'!L8+'Художественно-эстетическое разв'!M8+'Художественно-эстетическое разв'!#REF!+'Художественно-эстетическое разв'!#REF!+'Художественно-эстетическое разв'!U8+'Физическое развитие'!#REF!)/30))))))))))))))))))))))))))))))</f>
        <v/>
      </c>
      <c r="AI6" s="82" t="str">
        <f>'Целевые ориентиры'!AA7</f>
        <v/>
      </c>
      <c r="AJ6" s="82"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AK6" s="82"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AL6" s="82" t="str">
        <f>IF('Социально-коммуникативное разви'!I8="","",IF('Социально-коммуникативное разви'!I8=2,"сформирован",IF('Социально-коммуникативное разви'!I8=0,"не сформирован", "в стадии формирования")))</f>
        <v/>
      </c>
      <c r="AM6" s="82" t="str">
        <f>IF('Социально-коммуникативное разви'!J8="","",IF('Социально-коммуникативное разви'!J8=2,"сформирован",IF('Социально-коммуникативное разви'!J8=0,"не сформирован", "в стадии формирования")))</f>
        <v/>
      </c>
      <c r="AN6" s="82"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AO6" s="82"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AP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6" s="82" t="str">
        <f>IF('Социально-коммуникативное разви'!X8="","",IF('Социально-коммуникативное разви'!X8=2,"сформирован",IF('Социально-коммуникативное разви'!X8=0,"не сформирован", "в стадии формирования")))</f>
        <v/>
      </c>
      <c r="AR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6" s="82" t="e">
        <f>IF('Познавательное развитие'!#REF!="","",IF('Познавательное развитие'!#REF!=2,"сформирован",IF('Познавательное развитие'!#REF!=0,"не сформирован", "в стадии формирования")))</f>
        <v>#REF!</v>
      </c>
      <c r="AT6" s="82" t="str">
        <f>IF('Познавательное развитие'!V8="","",IF('Познавательное развитие'!V8=2,"сформирован",IF('Познавательное развитие'!V8=0,"не сформирован", "в стадии формирования")))</f>
        <v/>
      </c>
      <c r="AU6" s="82" t="str">
        <f>IF('Художественно-эстетическое разв'!Z8="","",IF('Художественно-эстетическое разв'!Z8=2,"сформирован",IF('Художественно-эстетическое разв'!Z8=0,"не сформирован", "в стадии формирования")))</f>
        <v/>
      </c>
      <c r="AV6" s="82" t="str">
        <f>IF('Художественно-эстетическое разв'!AE8="","",IF('Художественно-эстетическое разв'!AE8=2,"сформирован",IF('Художественно-эстетическое разв'!AE8=0,"не сформирован", "в стадии формирования")))</f>
        <v/>
      </c>
      <c r="AW6" s="82" t="e">
        <f>IF('Физическое развитие'!#REF!="","",IF('Физическое развитие'!#REF!=2,"сформирован",IF('Физическое развитие'!#REF!=0,"не сформирован", "в стадии формирования")))</f>
        <v>#REF!</v>
      </c>
      <c r="AX6" s="82" t="e">
        <f>IF('Физическое развитие'!#REF!="","",IF('Физическое развитие'!#REF!=2,"сформирован",IF('Физическое развитие'!#REF!=0,"не сформирован", "в стадии формирования")))</f>
        <v>#REF!</v>
      </c>
      <c r="AY6" s="214" t="str">
        <f>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разви'!#REF!="","",IF('Социально-коммуникативное разви'!X8="","",IF('Социально-коммуникативное разви'!#REF!="","",IF('Познавательное развитие'!#REF!="","",IF('Познавательное развитие'!V8="","",IF('Художественно-эстетическое разв'!Z8="","",IF('Художественно-эстетическое разв'!AE8="","",IF('Физическое развитие'!#REF!="","",IF('Физическое развитие'!#REF!="","",('Социально-коммуникативное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разви'!#REF!+'Социально-коммуникативное разви'!X8+'Социально-коммуникативное разви'!#REF!+'Познавательное развитие'!#REF!+'Познавательное развитие'!V8+'Художественно-эстетическое разв'!Z8+'Художественно-эстетическое разв'!AE8+'Физическое развитие'!#REF!+'Физическое развитие'!#REF!)/15)))))))))))))))</f>
        <v/>
      </c>
      <c r="AZ6" s="82" t="str">
        <f>'Целевые ориентиры'!AM7</f>
        <v/>
      </c>
      <c r="BA6" s="82" t="str">
        <f>IF('Социально-коммуникативное разви'!U8="","",IF('Социально-коммуникативное разви'!U8=2,"сформирован",IF('Социально-коммуникативное разви'!U8=0,"не сформирован", "в стадии формирования")))</f>
        <v/>
      </c>
      <c r="BB6" s="82" t="str">
        <f>IF('Социально-коммуникативное разви'!V8="","",IF('Социально-коммуникативное разви'!V8=2,"сформирован",IF('Социально-коммуникативное разви'!V8=0,"не сформирован", "в стадии формирования")))</f>
        <v/>
      </c>
      <c r="BC6" s="82" t="str">
        <f>IF('Социально-коммуникативное разви'!W8="","",IF('Социально-коммуникативное разви'!W8=2,"сформирован",IF('Социально-коммуникативное разви'!W8=0,"не сформирован", "в стадии формирования")))</f>
        <v/>
      </c>
      <c r="BD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6" s="82" t="str">
        <f>IF('Художественно-эстетическое разв'!AC8="","",IF('Художественно-эстетическое разв'!AC8=2,"сформирован",IF('Художественно-эстетическое разв'!AC8=0,"не сформирован", "в стадии формирования")))</f>
        <v/>
      </c>
      <c r="BG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6" s="82" t="str">
        <f>IF('Художественно-эстетическое разв'!AD8="","",IF('Художественно-эстетическое разв'!AD8=2,"сформирован",IF('Художественно-эстетическое разв'!AD8=0,"не сформирован", "в стадии формирования")))</f>
        <v/>
      </c>
      <c r="BI6" s="214" t="str">
        <f>IF('Социально-коммуникативное разви'!U8="","",IF('Социально-коммуникативное разви'!V8="","",IF('Социально-коммуникативное разви'!W8="","",IF('Художественно-эстетическое разв'!#REF!="","",IF('Художественно-эстетическое разв'!#REF!="","",IF('Художественно-эстетическое разв'!AC8="","",IF('Художественно-эстетическое разв'!#REF!="","",IF('Художественно-эстетическое разв'!AD8="","",('Социально-коммуникативное разви'!U8+'Социально-коммуникативное разви'!V8+'Социально-коммуникативное разви'!W8+'Художественно-эстетическое разв'!#REF!+'Художественно-эстетическое разв'!#REF!+'Художественно-эстетическое разв'!AC8+'Художественно-эстетическое разв'!#REF!+'Художественно-эстетическое разв'!AD8)/8))))))))</f>
        <v/>
      </c>
      <c r="BJ6" s="82" t="str">
        <f>'Целевые ориентиры'!AT7</f>
        <v/>
      </c>
      <c r="BK6" s="82" t="str">
        <f>IF('Речевое развитие'!D7="","",IF('Речевое развитие'!D7=2,"сформирован",IF('Речевое развитие'!D7=0,"не сформирован", "в стадии формирования")))</f>
        <v/>
      </c>
      <c r="BL6" s="82" t="e">
        <f>IF('Речевое развитие'!#REF!="","",IF('Речевое развитие'!#REF!=2,"сформирован",IF('Речевое развитие'!#REF!=0,"не сформирован", "в стадии формирования")))</f>
        <v>#REF!</v>
      </c>
      <c r="BM6" s="82" t="str">
        <f>IF('Речевое развитие'!E7="","",IF('Речевое развитие'!E7=2,"сформирован",IF('Речевое развитие'!E7=0,"не сформирован", "в стадии формирования")))</f>
        <v/>
      </c>
      <c r="BN6" s="82" t="str">
        <f>IF('Речевое развитие'!F7="","",IF('Речевое развитие'!F7=2,"сформирован",IF('Речевое развитие'!F7=0,"не сформирован", "в стадии формирования")))</f>
        <v/>
      </c>
      <c r="BO6" s="82" t="str">
        <f>IF('Речевое развитие'!G7="","",IF('Речевое развитие'!G7=2,"сформирован",IF('Речевое развитие'!G7=0,"не сформирован", "в стадии формирования")))</f>
        <v/>
      </c>
      <c r="BP6" s="82" t="str">
        <f>IF('Речевое развитие'!H7="","",IF('Речевое развитие'!H7=2,"сформирован",IF('Речевое развитие'!H7=0,"не сформирован", "в стадии формирования")))</f>
        <v/>
      </c>
      <c r="BQ6" s="82" t="e">
        <f>IF('Речевое развитие'!#REF!="","",IF('Речевое развитие'!#REF!=2,"сформирован",IF('Речевое развитие'!#REF!=0,"не сформирован", "в стадии формирования")))</f>
        <v>#REF!</v>
      </c>
      <c r="BR6" s="82" t="str">
        <f>IF('Речевое развитие'!I7="","",IF('Речевое развитие'!I7=2,"сформирован",IF('Речевое развитие'!I7=0,"не сформирован", "в стадии формирования")))</f>
        <v/>
      </c>
      <c r="BS6" s="82" t="str">
        <f>IF('Речевое развитие'!J7="","",IF('Речевое развитие'!J7=2,"сформирован",IF('Речевое развитие'!J7=0,"не сформирован", "в стадии формирования")))</f>
        <v/>
      </c>
      <c r="BT6" s="82" t="str">
        <f>IF('Речевое развитие'!K7="","",IF('Речевое развитие'!K7=2,"сформирован",IF('Речевое развитие'!K7=0,"не сформирован", "в стадии формирования")))</f>
        <v/>
      </c>
      <c r="BU6" s="82" t="str">
        <f>IF('Речевое развитие'!L7="","",IF('Речевое развитие'!L7=2,"сформирован",IF('Речевое развитие'!L7=0,"не сформирован", "в стадии формирования")))</f>
        <v/>
      </c>
      <c r="BV6" s="82" t="str">
        <f>IF('Речевое развитие'!M7="","",IF('Речевое развитие'!M7=2,"сформирован",IF('Речевое развитие'!M7=0,"не сформирован", "в стадии формирования")))</f>
        <v/>
      </c>
      <c r="BW6" s="82" t="str">
        <f>IF('Речевое развитие'!N7="","",IF('Речевое развитие'!N7=2,"сформирован",IF('Речевое развитие'!N7=0,"не сформирован", "в стадии формирования")))</f>
        <v/>
      </c>
      <c r="BX6" s="214" t="str">
        <f>IF('Речевое развитие'!D7="","",IF('Речевое развитие'!#REF!="","",IF('Речевое развитие'!E7="","",IF('Речевое развитие'!F7="","",IF('Речевое развитие'!G7="","",IF('Речевое развитие'!H7="","",IF('Речевое развитие'!#REF!="","",IF('Речевое развитие'!I7="","",IF('Речевое развитие'!J7="","",IF('Речевое развитие'!K7="","",IF('Речевое развитие'!L7="","",IF('Речевое развитие'!M7="","",IF('Речевое развитие'!N7="","",('Речевое развитие'!D7+'Речевое развитие'!#REF!+'Речевое развитие'!E7+'Речевое развитие'!F7+'Речевое развитие'!G7+'Речевое развитие'!H7+'Речевое развитие'!#REF!+'Речевое развитие'!I7+'Речевое развитие'!J7+'Речевое развитие'!K7+'Речевое развитие'!L7+'Речевое развитие'!M7+'Речевое развитие'!N7)/13)))))))))))))</f>
        <v/>
      </c>
      <c r="BY6" s="82" t="str">
        <f>'Целевые ориентиры'!BG7</f>
        <v/>
      </c>
      <c r="BZ6" s="82" t="str">
        <f>IF('Художественно-эстетическое разв'!Y8="","",IF('Художественно-эстетическое разв'!Y8=2,"сформирован",IF('Художественно-эстетическое разв'!Y8=0,"не сформирован", "в стадии формирования")))</f>
        <v/>
      </c>
      <c r="CA6" s="82" t="e">
        <f>IF('Физическое развитие'!#REF!="","",IF('Физическое развитие'!#REF!=2,"сформирован",IF('Физическое развитие'!#REF!=0,"не сформирован", "в стадии формирования")))</f>
        <v>#REF!</v>
      </c>
      <c r="CB6" s="82" t="e">
        <f>IF('Физическое развитие'!#REF!="","",IF('Физическое развитие'!#REF!=2,"сформирован",IF('Физическое развитие'!#REF!=0,"не сформирован", "в стадии формирования")))</f>
        <v>#REF!</v>
      </c>
      <c r="CC6" s="82" t="str">
        <f>IF('Физическое развитие'!D7="","",IF('Физическое развитие'!D7=2,"сформирован",IF('Физическое развитие'!D7=0,"не сформирован", "в стадии формирования")))</f>
        <v/>
      </c>
      <c r="CD6" s="82" t="str">
        <f>IF('Физическое развитие'!E7="","",IF('Физическое развитие'!E7=2,"сформирован",IF('Физическое развитие'!E7=0,"не сформирован", "в стадии формирования")))</f>
        <v/>
      </c>
      <c r="CE6" s="82" t="str">
        <f>IF('Физическое развитие'!F7="","",IF('Физическое развитие'!F7=2,"сформирован",IF('Физическое развитие'!F7=0,"не сформирован", "в стадии формирования")))</f>
        <v/>
      </c>
      <c r="CF6" s="82" t="str">
        <f>IF('Физическое развитие'!H7="","",IF('Физическое развитие'!H7=2,"сформирован",IF('Физическое развитие'!H7=0,"не сформирован", "в стадии формирования")))</f>
        <v/>
      </c>
      <c r="CG6" s="82" t="str">
        <f>IF('Физическое развитие'!I7="","",IF('Физическое развитие'!I7=2,"сформирован",IF('Физическое развитие'!I7=0,"не сформирован", "в стадии формирования")))</f>
        <v/>
      </c>
      <c r="CH6" s="82" t="str">
        <f>IF('Физическое развитие'!J7="","",IF('Физическое развитие'!J7=2,"сформирован",IF('Физическое развитие'!J7=0,"не сформирован", "в стадии формирования")))</f>
        <v/>
      </c>
      <c r="CI6" s="82" t="str">
        <f>IF('Физическое развитие'!L7="","",IF('Физическое развитие'!L7=2,"сформирован",IF('Физическое развитие'!L7=0,"не сформирован", "в стадии формирования")))</f>
        <v/>
      </c>
      <c r="CJ6" s="82" t="str">
        <f>IF('Физическое развитие'!M7="","",IF('Физическое развитие'!M7=2,"сформирован",IF('Физическое развитие'!M7=0,"не сформирован", "в стадии формирования")))</f>
        <v/>
      </c>
      <c r="CK6" s="82" t="e">
        <f>IF('Физическое развитие'!#REF!="","",IF('Физическое развитие'!#REF!=2,"сформирован",IF('Физическое развитие'!#REF!=0,"не сформирован", "в стадии формирования")))</f>
        <v>#REF!</v>
      </c>
      <c r="CL6" s="82" t="e">
        <f>IF('Физическое развитие'!#REF!="","",IF('Физическое развитие'!#REF!=2,"сформирован",IF('Физическое развитие'!#REF!=0,"не сформирован", "в стадии формирования")))</f>
        <v>#REF!</v>
      </c>
      <c r="CM6" s="82" t="e">
        <f>IF('Физическое развитие'!#REF!="","",IF('Физическое развитие'!#REF!=2,"сформирован",IF('Физическое развитие'!#REF!=0,"не сформирован", "в стадии формирования")))</f>
        <v>#REF!</v>
      </c>
      <c r="CN6" s="82" t="str">
        <f>IF('Физическое развитие'!N7="","",IF('Физическое развитие'!N7=2,"сформирован",IF('Физическое развитие'!N7=0,"не сформирован", "в стадии формирования")))</f>
        <v/>
      </c>
      <c r="CO6" s="82" t="str">
        <f>IF('Физическое развитие'!O7="","",IF('Физическое развитие'!O7=2,"сформирован",IF('Физическое развитие'!O7=0,"не сформирован", "в стадии формирования")))</f>
        <v/>
      </c>
      <c r="CP6" s="82" t="str">
        <f>IF('Физическое развитие'!P7="","",IF('Физическое развитие'!P7=2,"сформирован",IF('Физическое развитие'!P7=0,"не сформирован", "в стадии формирования")))</f>
        <v/>
      </c>
      <c r="CQ6" s="82" t="str">
        <f>IF('Физическое развитие'!Q7="","",IF('Физическое развитие'!Q7=2,"сформирован",IF('Физическое развитие'!Q7=0,"не сформирован", "в стадии формирования")))</f>
        <v/>
      </c>
      <c r="CR6" s="214" t="str">
        <f>IF('Художественно-эстетическое разв'!Y8="","",IF('Физическое развитие'!#REF!="","",IF('Физическое развитие'!#REF!="","",IF('Физическое развитие'!D7="","",IF('Физическое развитие'!E7="","",IF('Физическое развитие'!F7="","",IF('Физическое развитие'!H7="","",IF('Физическое развитие'!I7="","",IF('Физическое развитие'!J7="","",IF('Физическое развитие'!L7="","",IF('Физическое развитие'!M7="","",IF('Физическое развитие'!#REF!="","",IF('Физическое развитие'!#REF!="","",IF('Физическое развитие'!#REF!="","",IF('Физическое развитие'!N7="","",IF('Физическое развитие'!O7="","",IF('Физическое развитие'!P7="","",IF('Физическое развитие'!Q7="","",('Художественно-эстетическое разв'!Y8+'Физическое развитие'!#REF!+'Физическое развитие'!#REF!+'Физическое развитие'!D7+'Физическое развитие'!E7+'Физическое развитие'!F7+'Физическое развитие'!H7+'Физическое развитие'!I7+'Физическое развитие'!J7+'Физическое развитие'!L7+'Физическое развитие'!M7+'Физическое развитие'!#REF!+'Физическое развитие'!#REF!+'Физическое развитие'!#REF!+'Физическое развитие'!N7+'Физическое развитие'!O7+'Физическое развитие'!P7+'Физическое развитие'!Q7)/18))))))))))))))))))</f>
        <v/>
      </c>
      <c r="CS6" s="82" t="str">
        <f>'Целевые ориентиры'!BW7</f>
        <v/>
      </c>
      <c r="CT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6" s="82"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CV6" s="82" t="str">
        <f>IF('Социально-коммуникативное разви'!N8="","",IF('Социально-коммуникативное разви'!N8=2,"сформирован",IF('Социально-коммуникативное разви'!N8=0,"не сформирован", "в стадии формирования")))</f>
        <v/>
      </c>
      <c r="CW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6" s="82" t="str">
        <f>IF('Социально-коммуникативное разви'!AI8="","",IF('Социально-коммуникативное разви'!AI8=2,"сформирован",IF('Социально-коммуникативное разви'!AI8=0,"не сформирован", "в стадии формирования")))</f>
        <v/>
      </c>
      <c r="CY6" s="82" t="str">
        <f>IF('Социально-коммуникативное разви'!AN8="","",IF('Социально-коммуникативное разви'!AN8=2,"сформирован",IF('Социально-коммуникативное разви'!AN8=0,"не сформирован", "в стадии формирования")))</f>
        <v/>
      </c>
      <c r="CZ6" s="82" t="str">
        <f>IF('Социально-коммуникативное разви'!AO8="","",IF('Социально-коммуникативное разви'!AO8=2,"сформирован",IF('Социально-коммуникативное разви'!AO8=0,"не сформирован", "в стадии формирования")))</f>
        <v/>
      </c>
      <c r="DA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6" s="82" t="str">
        <f>IF('Социально-коммуникативное разви'!AP8="","",IF('Социально-коммуникативное разви'!AP8=2,"сформирован",IF('Социально-коммуникативное разви'!AP8=0,"не сформирован", "в стадии формирования")))</f>
        <v/>
      </c>
      <c r="DC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6" s="82" t="str">
        <f>IF('Социально-коммуникативное разви'!AQ8="","",IF('Социально-коммуникативное разви'!AQ8=2,"сформирован",IF('Социально-коммуникативное разви'!AQ8=0,"не сформирован", "в стадии формирования")))</f>
        <v/>
      </c>
      <c r="DE6" s="82" t="str">
        <f>IF('Социально-коммуникативное разви'!AR8="","",IF('Социально-коммуникативное разви'!AR8=2,"сформирован",IF('Социально-коммуникативное разви'!AR8=0,"не сформирован", "в стадии формирования")))</f>
        <v/>
      </c>
      <c r="DF6" s="82" t="str">
        <f>IF('Социально-коммуникативное разви'!AS8="","",IF('Социально-коммуникативное разви'!AS8=2,"сформирован",IF('Социально-коммуникативное разви'!AS8=0,"не сформирован", "в стадии формирования")))</f>
        <v/>
      </c>
      <c r="DG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6" s="82" t="str">
        <f>IF('Социально-коммуникативное разви'!AT8="","",IF('Социально-коммуникативное разви'!AT8=2,"сформирован",IF('Социально-коммуникативное разви'!AT8=0,"не сформирован", "в стадии формирования")))</f>
        <v/>
      </c>
      <c r="DI6" s="82" t="str">
        <f>IF('Социально-коммуникативное разви'!AV8="","",IF('Социально-коммуникативное разви'!AV8=2,"сформирован",IF('Социально-коммуникативное разви'!AV8=0,"не сформирован", "в стадии формирования")))</f>
        <v/>
      </c>
      <c r="DJ6" s="82" t="str">
        <f>IF('Социально-коммуникативное разви'!AW8="","",IF('Социально-коммуникативное разви'!AW8=2,"сформирован",IF('Социально-коммуникативное разви'!AW8=0,"не сформирован", "в стадии формирования")))</f>
        <v/>
      </c>
      <c r="DK6" s="82" t="str">
        <f>IF('Социально-коммуникативное разви'!AX8="","",IF('Социально-коммуникативное разви'!AX8=2,"сформирован",IF('Социально-коммуникативное разви'!AX8=0,"не сформирован", "в стадии формирования")))</f>
        <v/>
      </c>
      <c r="DL6" s="82" t="str">
        <f>IF('Социально-коммуникативное разви'!AY8="","",IF('Социально-коммуникативное разви'!AY8=2,"сформирован",IF('Социально-коммуникативное разви'!AY8=0,"не сформирован", "в стадии формирования")))</f>
        <v/>
      </c>
      <c r="DM6" s="82" t="str">
        <f>IF('Физическое развитие'!K7="","",IF('Физическое развитие'!K7=2,"сформирован",IF('Физическое развитие'!K7=0,"не сформирован", "в стадии формирования")))</f>
        <v/>
      </c>
      <c r="DN6" s="82" t="e">
        <f>IF('Физическое развитие'!#REF!="","",IF('Физическое развитие'!#REF!=2,"сформирован",IF('Физическое развитие'!#REF!=0,"не сформирован", "в стадии формирования")))</f>
        <v>#REF!</v>
      </c>
      <c r="DO6" s="214" t="e">
        <f>IF('Социально-коммуникативное разви'!#REF!="","",IF('Социально-коммуникативное разви'!M8="","",IF('Социально-коммуникативное разви'!N8="","",IF('Социально-коммуникативное разви'!#REF!="","",IF('Социально-коммуникативное разви'!AI8="","",IF('Социально-коммуникативное разви'!AN8="","",IF('Социально-коммуникативное разви'!AO8="","",IF('Социально-коммуникативное разви'!#REF!="","",IF('Социально-коммуникативное разви'!AP8="","",IF('Социально-коммуникативное разви'!#REF!="","",IF('Социально-коммуникативное разви'!AQ8="","",IF('Социально-коммуникативное разви'!AR8="","",IF('Социально-коммуникативное разви'!AS8="","",IF('Социально-коммуникативное разви'!#REF!="","",IF('Социально-коммуникативное разви'!AT8="","",IF('Социально-коммуникативное разви'!AV8="","",IF('Социально-коммуникативное разви'!AW8="","",IF('Социально-коммуникативное разви'!AX8="","",IF('Социально-коммуникативное разви'!AY8="","",IF('Физическое развитие'!K7="","",IF('Физическое развитие'!#REF!="","",('Социально-коммуникативное разви'!#REF!+'Социально-коммуникативное разви'!M8+'Социально-коммуникативное разви'!N8+'Социально-коммуникативное разви'!#REF!+'Социально-коммуникативное разви'!AI8+'Социально-коммуникативное разви'!AN8+'Социально-коммуникативное разви'!AO8+'Социально-коммуникативное разви'!#REF!+'Социально-коммуникативное разви'!AP8+'Социально-коммуникативное разви'!#REF!+'Социально-коммуникативное разви'!AQ8+'Социально-коммуникативное разви'!AR8+'Социально-коммуникативное разви'!AS8+'Социально-коммуникативное разви'!#REF!+'Социально-коммуникативное разви'!AT8+'Социально-коммуникативное разви'!AV8+'Социально-коммуникативное разви'!AW8+'Социально-коммуникативное разви'!AX8+'Социально-коммуникативное разви'!AY8+'Физическое развитие'!K7+'Физическое развитие'!#REF!)/21)))))))))))))))))))))</f>
        <v>#REF!</v>
      </c>
      <c r="DP6" s="82" t="str">
        <f>'Целевые ориентиры'!CN7</f>
        <v/>
      </c>
      <c r="DQ6" s="82" t="str">
        <f>IF('Социально-коммуникативное разви'!D8="","",IF('Социально-коммуникативное разви'!D8=2,"сформирован",IF('Социально-коммуникативное разви'!D8=0,"не сформирован", "в стадии формирования")))</f>
        <v/>
      </c>
      <c r="DR6" s="82" t="str">
        <f>IF('Социально-коммуникативное разви'!E8="","",IF('Социально-коммуникативное разви'!E8=2,"сформирован",IF('Социально-коммуникативное разви'!E8=0,"не сформирован", "в стадии формирования")))</f>
        <v/>
      </c>
      <c r="DS6" s="82" t="str">
        <f>IF('Социально-коммуникативное разви'!F8="","",IF('Социально-коммуникативное разви'!F8=2,"сформирован",IF('Социально-коммуникативное разви'!F8=0,"не сформирован", "в стадии формирования")))</f>
        <v/>
      </c>
      <c r="DT6" s="82"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DU6" s="82" t="str">
        <f>IF('Социально-коммуникативное разви'!Q8="","",IF('Социально-коммуникативное разви'!Q8=2,"сформирован",IF('Социально-коммуникативное разви'!Q8=0,"не сформирован", "в стадии формирования")))</f>
        <v/>
      </c>
      <c r="DV6" s="82" t="str">
        <f>IF('Социально-коммуникативное разви'!R8="","",IF('Социально-коммуникативное разви'!R8=2,"сформирован",IF('Социально-коммуникативное разви'!R8=0,"не сформирован", "в стадии формирования")))</f>
        <v/>
      </c>
      <c r="DW6" s="82" t="str">
        <f>IF('Социально-коммуникативное разви'!S8="","",IF('Социально-коммуникативное разви'!S8=2,"сформирован",IF('Социально-коммуникативное разви'!S8=0,"не сформирован", "в стадии формирования")))</f>
        <v/>
      </c>
      <c r="DX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6" s="82" t="str">
        <f>IF('Социально-коммуникативное разви'!T8="","",IF('Социально-коммуникативное разви'!T8=2,"сформирован",IF('Социально-коммуникативное разви'!T8=0,"не сформирован", "в стадии формирования")))</f>
        <v/>
      </c>
      <c r="EB6" s="82" t="str">
        <f>IF('Социально-коммуникативное разви'!Y8="","",IF('Социально-коммуникативное разви'!Y8=2,"сформирован",IF('Социально-коммуникативное разви'!Y8=0,"не сформирован", "в стадии формирования")))</f>
        <v/>
      </c>
      <c r="EC6" s="82" t="str">
        <f>IF('Социально-коммуникативное разви'!Z8="","",IF('Социально-коммуникативное разви'!Z8=2,"сформирован",IF('Социально-коммуникативное разви'!Z8=0,"не сформирован", "в стадии формирования")))</f>
        <v/>
      </c>
      <c r="ED6" s="82" t="str">
        <f>IF('Социально-коммуникативное разви'!AU8="","",IF('Социально-коммуникативное разви'!AU8=2,"сформирован",IF('Социально-коммуникативное разви'!AU8=0,"не сформирован", "в стадии формирования")))</f>
        <v/>
      </c>
      <c r="EE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6" s="82" t="str">
        <f>IF('Социально-коммуникативное разви'!AZ8="","",IF('Социально-коммуникативное разви'!AZ8=2,"сформирован",IF('Социально-коммуникативное разви'!AZ8=0,"не сформирован", "в стадии формирования")))</f>
        <v/>
      </c>
      <c r="EG6" s="82" t="str">
        <f>IF('Социально-коммуникативное разви'!BA8="","",IF('Социально-коммуникативное разви'!BA8=2,"сформирован",IF('Социально-коммуникативное разви'!BA8=0,"не сформирован", "в стадии формирования")))</f>
        <v/>
      </c>
      <c r="EH6" s="82" t="str">
        <f>IF('Социально-коммуникативное разви'!BB8="","",IF('Социально-коммуникативное разви'!BB8=2,"сформирован",IF('Социально-коммуникативное разви'!BB8=0,"не сформирован", "в стадии формирования")))</f>
        <v/>
      </c>
      <c r="EI6" s="82" t="str">
        <f>IF('Познавательное развитие'!G8="","",IF('Познавательное развитие'!G8=2,"сформирован",IF('Познавательное развитие'!G8=0,"не сформирован", "в стадии формирования")))</f>
        <v/>
      </c>
      <c r="EJ6" s="82" t="e">
        <f>IF('Познавательное развитие'!#REF!="","",IF('Познавательное развитие'!#REF!=2,"сформирован",IF('Познавательное развитие'!#REF!=0,"не сформирован", "в стадии формирования")))</f>
        <v>#REF!</v>
      </c>
      <c r="EK6" s="82" t="str">
        <f>IF('Познавательное развитие'!H8="","",IF('Познавательное развитие'!H8=2,"сформирован",IF('Познавательное развитие'!H8=0,"не сформирован", "в стадии формирования")))</f>
        <v/>
      </c>
      <c r="EL6" s="82" t="e">
        <f>IF('Познавательное развитие'!#REF!="","",IF('Познавательное развитие'!#REF!=2,"сформирован",IF('Познавательное развитие'!#REF!=0,"не сформирован", "в стадии формирования")))</f>
        <v>#REF!</v>
      </c>
      <c r="EM6" s="82" t="str">
        <f>IF('Познавательное развитие'!T8="","",IF('Познавательное развитие'!T8=2,"сформирован",IF('Познавательное развитие'!T8=0,"не сформирован", "в стадии формирования")))</f>
        <v/>
      </c>
      <c r="EN6" s="82" t="e">
        <f>IF('Познавательное развитие'!#REF!="","",IF('Познавательное развитие'!#REF!=2,"сформирован",IF('Познавательное развитие'!#REF!=0,"не сформирован", "в стадии формирования")))</f>
        <v>#REF!</v>
      </c>
      <c r="EO6" s="82" t="str">
        <f>IF('Познавательное развитие'!U8="","",IF('Познавательное развитие'!U8=2,"сформирован",IF('Познавательное развитие'!U8=0,"не сформирован", "в стадии формирования")))</f>
        <v/>
      </c>
      <c r="EP6" s="82" t="str">
        <f>IF('Познавательное развитие'!W8="","",IF('Познавательное развитие'!W8=2,"сформирован",IF('Познавательное развитие'!W8=0,"не сформирован", "в стадии формирования")))</f>
        <v/>
      </c>
      <c r="EQ6" s="82" t="str">
        <f>IF('Познавательное развитие'!X8="","",IF('Познавательное развитие'!X8=2,"сформирован",IF('Познавательное развитие'!X8=0,"не сформирован", "в стадии формирования")))</f>
        <v/>
      </c>
      <c r="ER6" s="82" t="str">
        <f>IF('Познавательное развитие'!AB8="","",IF('Познавательное развитие'!AB8=2,"сформирован",IF('Познавательное развитие'!AB8=0,"не сформирован", "в стадии формирования")))</f>
        <v/>
      </c>
      <c r="ES6" s="82" t="str">
        <f>IF('Познавательное развитие'!AC8="","",IF('Познавательное развитие'!AC8=2,"сформирован",IF('Познавательное развитие'!AC8=0,"не сформирован", "в стадии формирования")))</f>
        <v/>
      </c>
      <c r="ET6" s="82" t="str">
        <f>IF('Познавательное развитие'!AD8="","",IF('Познавательное развитие'!AD8=2,"сформирован",IF('Познавательное развитие'!AD8=0,"не сформирован", "в стадии формирования")))</f>
        <v/>
      </c>
      <c r="EU6" s="82" t="str">
        <f>IF('Познавательное развитие'!AE8="","",IF('Познавательное развитие'!AE8=2,"сформирован",IF('Познавательное развитие'!AE8=0,"не сформирован", "в стадии формирования")))</f>
        <v/>
      </c>
      <c r="EV6" s="82" t="str">
        <f>IF('Познавательное развитие'!AF8="","",IF('Познавательное развитие'!AF8=2,"сформирован",IF('Познавательное развитие'!AF8=0,"не сформирован", "в стадии формирования")))</f>
        <v/>
      </c>
      <c r="EW6" s="82" t="e">
        <f>IF('Познавательное развитие'!#REF!="","",IF('Познавательное развитие'!#REF!=2,"сформирован",IF('Познавательное развитие'!#REF!=0,"не сформирован", "в стадии формирования")))</f>
        <v>#REF!</v>
      </c>
      <c r="EX6" s="82" t="str">
        <f>IF('Познавательное развитие'!AG8="","",IF('Познавательное развитие'!AG8=2,"сформирован",IF('Познавательное развитие'!AG8=0,"не сформирован", "в стадии формирования")))</f>
        <v/>
      </c>
      <c r="EY6" s="82" t="str">
        <f>IF('Познавательное развитие'!AH8="","",IF('Познавательное развитие'!AH8=2,"сформирован",IF('Познавательное развитие'!AH8=0,"не сформирован", "в стадии формирования")))</f>
        <v/>
      </c>
      <c r="EZ6" s="82" t="e">
        <f>IF('Познавательное развитие'!#REF!="","",IF('Познавательное развитие'!#REF!=2,"сформирован",IF('Познавательное развитие'!#REF!=0,"не сформирован", "в стадии формирования")))</f>
        <v>#REF!</v>
      </c>
      <c r="FA6" s="82" t="str">
        <f>IF('Познавательное развитие'!AI8="","",IF('Познавательное развитие'!AI8=2,"сформирован",IF('Познавательное развитие'!AI8=0,"не сформирован", "в стадии формирования")))</f>
        <v/>
      </c>
      <c r="FB6" s="82" t="str">
        <f>IF('Познавательное развитие'!AJ8="","",IF('Познавательное развитие'!AJ8=2,"сформирован",IF('Познавательное развитие'!AJ8=0,"не сформирован", "в стадии формирования")))</f>
        <v/>
      </c>
      <c r="FC6" s="82" t="str">
        <f>IF('Познавательное развитие'!AK8="","",IF('Познавательное развитие'!AK8=2,"сформирован",IF('Познавательное развитие'!AK8=0,"не сформирован", "в стадии формирования")))</f>
        <v/>
      </c>
      <c r="FD6" s="82" t="str">
        <f>IF('Познавательное развитие'!AL8="","",IF('Познавательное развитие'!AL8=2,"сформирован",IF('Познавательное развитие'!AL8=0,"не сформирован", "в стадии формирования")))</f>
        <v/>
      </c>
      <c r="FE6" s="82" t="str">
        <f>IF('Речевое развитие'!Q7="","",IF('Речевое развитие'!Q7=2,"сформирован",IF('Речевое развитие'!Q7=0,"не сформирован", "в стадии формирования")))</f>
        <v/>
      </c>
      <c r="FF6" s="82" t="str">
        <f>IF('Речевое развитие'!R7="","",IF('Речевое развитие'!R7=2,"сформирован",IF('Речевое развитие'!R7=0,"не сформирован", "в стадии формирования")))</f>
        <v/>
      </c>
      <c r="FG6" s="82" t="str">
        <f>IF('Речевое развитие'!S7="","",IF('Речевое развитие'!S7=2,"сформирован",IF('Речевое развитие'!S7=0,"не сформирован", "в стадии формирования")))</f>
        <v/>
      </c>
      <c r="FH6" s="82" t="str">
        <f>IF('Речевое развитие'!T7="","",IF('Речевое развитие'!T7=2,"сформирован",IF('Речевое развитие'!T7=0,"не сформирован", "в стадии формирования")))</f>
        <v/>
      </c>
      <c r="FI6" s="82" t="str">
        <f>IF('Речевое развитие'!U7="","",IF('Речевое развитие'!U7=2,"сформирован",IF('Речевое развитие'!U7=0,"не сформирован", "в стадии формирования")))</f>
        <v/>
      </c>
      <c r="FJ6" s="82" t="e">
        <f>IF('Речевое развитие'!#REF!="","",IF('Речевое развитие'!#REF!=2,"сформирован",IF('Речевое развитие'!#REF!=0,"не сформирован", "в стадии формирования")))</f>
        <v>#REF!</v>
      </c>
      <c r="FK6" s="82" t="str">
        <f>IF('Художественно-эстетическое разв'!S8="","",IF('Художественно-эстетическое разв'!S8=2,"сформирован",IF('Художественно-эстетическое разв'!S8=0,"не сформирован", "в стадии формирования")))</f>
        <v/>
      </c>
      <c r="FL6" s="82" t="str">
        <f>IF('Художественно-эстетическое разв'!T8="","",IF('Художественно-эстетическое разв'!T8=2,"сформирован",IF('Художественно-эстетическое разв'!T8=0,"не сформирован", "в стадии формирования")))</f>
        <v/>
      </c>
      <c r="FM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6" s="82" t="str">
        <f>IF('Физическое развитие'!T7="","",IF('Физическое развитие'!T7=2,"сформирован",IF('Физическое развитие'!T7=0,"не сформирован", "в стадии формирования")))</f>
        <v/>
      </c>
      <c r="FO6" s="82" t="str">
        <f>IF('Физическое развитие'!U7="","",IF('Физическое развитие'!U7=2,"сформирован",IF('Физическое развитие'!U7=0,"не сформирован", "в стадии формирования")))</f>
        <v/>
      </c>
      <c r="FP6" s="82" t="str">
        <f>IF('Физическое развитие'!V7="","",IF('Физическое развитие'!V7=2,"сформирован",IF('Физическое развитие'!V7=0,"не сформирован", "в стадии формирования")))</f>
        <v/>
      </c>
      <c r="FQ6" s="82" t="e">
        <f>IF('Физическое развитие'!#REF!="","",IF('Физическое развитие'!#REF!=2,"сформирован",IF('Физическое развитие'!#REF!=0,"не сформирован", "в стадии формирования")))</f>
        <v>#REF!</v>
      </c>
      <c r="FR6" s="214" t="str">
        <f>IF('Социально-коммуникативное разви'!D8="","",IF('Социально-коммуникативное разви'!E8="","",IF('Социально-коммуникативное разви'!F8="","",IF('Социально-коммуникативное разви'!G8="","",IF('Социально-коммуникативное разви'!Q8="","",IF('Социально-коммуникативное разви'!R8="","",IF('Социально-коммуникативное разви'!S8="","",IF('Социально-коммуникативное разви'!#REF!="","",IF('Социально-коммуникативное разви'!#REF!="","",IF('Социально-коммуникативное разви'!#REF!="","",IF('Социально-коммуникативное разви'!T8="","",IF('Социально-коммуникативное разви'!Y8="","",IF('Социально-коммуникативное разви'!Z8="","",IF('Социально-коммуникативное разви'!AU8="","",IF('Социально-коммуникативное разви'!#REF!="","",IF('Социально-коммуникативное разви'!AZ8="","",IF('Социально-коммуникативное разви'!BA8="","",IF('Социально-коммуникативное разви'!BB8="","",IF('Познавательное развитие'!G8="","",IF('Познавательное развитие'!#REF!="","",IF('Познавательное развитие'!H8="","",IF('Познавательное развитие'!#REF!="","",IF('Познавательное развитие'!T8="","",IF('Познавательное развитие'!#REF!="","",IF('Познавательное развитие'!U8="","",IF('Познавательное развитие'!W8="","",IF('Познавательное развитие'!X8="","",IF('Познавательное развитие'!AB8="","",IF('Познавательное развитие'!AC8="","",IF('Познавательное развитие'!AD8="","",IF('Познавательное развитие'!AE8="","",IF('Познавательное развитие'!AF8="","",IF('Познавательное развитие'!#REF!="","",IF('Познавательное развитие'!AG8="","",IF('Познавательное развитие'!AH8="","",IF('Познавательное развитие'!#REF!="","",IF('Познавательное развитие'!AI8="","",IF('Познавательное развитие'!AJ8="","",IF('Познавательное развитие'!AK8="","",IF('Познавательное развитие'!AL8="","",IF('Речевое развитие'!Q7="","",IF('Речевое развитие'!R7="","",IF('Речевое развитие'!S7="","",IF('Речевое развитие'!T7="","",IF('Речевое развитие'!U7="","",IF('Речевое развитие'!#REF!="","",IF('Художественно-эстетическое разв'!S8="","",IF('Художественно-эстетическое разв'!T8="","",IF('Художественно-эстетическое разв'!#REF!="","",IF('Физическое развитие'!T7="","",IF('Физическое развитие'!U7="","",IF('Физическое развитие'!V7="","",IF('Физическое развитие'!#REF!="","",('Социально-коммуникативное разви'!D8+'Социально-коммуникативное разви'!E8+'Социально-коммуникативное разви'!F8+'Социально-коммуникативное разви'!G8+'Социально-коммуникативное разви'!Q8+'Социально-коммуникативное разви'!R8+'Социально-коммуникативное разви'!S8+'Социально-коммуникативное разви'!#REF!+'Социально-коммуникативное разви'!#REF!+'Социально-коммуникативное разви'!#REF!+'Социально-коммуникативное разви'!T8+'Социально-коммуникативное разви'!Y8+'Социально-коммуникативное разви'!Z8+'Социально-коммуникативное разви'!AU8+'Социально-коммуникативное разви'!#REF!+'Социально-коммуникативное разви'!AZ8+'Социально-коммуникативное разви'!BA8+'Социально-коммуникативное разви'!BB8+'Познавательное развитие'!G8+'Познавательное развитие'!#REF!+'Познавательное развитие'!H8+'Познавательное развитие'!#REF!+'Познавательное развитие'!T8+'Познавательное развитие'!#REF!+'Познавательное развитие'!U8+'Познавательное развитие'!W8+'Познавательное развитие'!X8+'Познавательное развитие'!AB8+'Познавательное развитие'!AC8+'Познавательное развитие'!AD8+'Познавательное развитие'!AE8+'Познавательное развитие'!AF8+'Познавательное развитие'!#REF!+'Познавательное развитие'!AG8+'Познавательное развитие'!AH8+'Познавательное развитие'!#REF!+'Познавательное развитие'!AI8+'Познавательное развитие'!AJ8+'Познавательное развитие'!AK8+'Познавательное развитие'!AL8+'Речевое развитие'!Q7+'Речевое развитие'!R7+'Речевое развитие'!S7+'Речевое развитие'!T7+'Речевое развитие'!U7+'Речевое развитие'!#REF!+'Художественно-эстетическое разв'!S8+'Художественно-эстетическое разв'!T8+'Художественно-эстетическое разв'!#REF!+'Физическое развитие'!T7+'Физическое развитие'!U7+'Физическое развитие'!V7+'Физическое развитие'!#REF!)/53)))))))))))))))))))))))))))))))))))))))))))))))))))))</f>
        <v/>
      </c>
      <c r="FS6" s="82" t="str">
        <f>'Целевые ориентиры'!EC7</f>
        <v/>
      </c>
    </row>
    <row r="7" spans="1:175">
      <c r="A7" s="82">
        <f>список!A6</f>
        <v>5</v>
      </c>
      <c r="B7" s="82" t="str">
        <f>IF(список!B6="","",список!B6)</f>
        <v/>
      </c>
      <c r="C7" s="82">
        <f>список!C6</f>
        <v>0</v>
      </c>
      <c r="D7" s="82" t="str">
        <f>IF('Социально-коммуникативное разви'!AA9="","",IF('Социально-коммуникативное разви'!AA9=2,"сформирован",IF('Социально-коммуникативное разви'!AA9=0,"не сформирован", "в стадии формирования")))</f>
        <v/>
      </c>
      <c r="E7" s="82" t="str">
        <f>IF('Социально-коммуникативное разви'!AF9="","",IF('Социально-коммуникативное разви'!AF9=2,"сформирован",IF('Социально-коммуникативное разви'!AF9=0,"не сформирован", "в стадии формирования")))</f>
        <v/>
      </c>
      <c r="F7" s="82" t="str">
        <f>IF('Социально-коммуникативное разви'!AG9="","",IF('Социально-коммуникативное разви'!AG9=2,"сформирован",IF('Социально-коммуникативное разви'!AG9=0,"не сформирован", "в стадии формирования")))</f>
        <v/>
      </c>
      <c r="G7" s="82" t="str">
        <f>IF('Социально-коммуникативное разви'!AH9="","",IF('Социально-коммуникативное разви'!AH9=2,"сформирован",IF('Социально-коммуникативное разви'!AH9=0,"не сформирован", "в стадии формирования")))</f>
        <v/>
      </c>
      <c r="H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7" s="82" t="str">
        <f>IF('Социально-коммуникативное разви'!AJ9="","",IF('Социально-коммуникативное разви'!AJ9=2,"сформирован",IF('Социально-коммуникативное разви'!AJ9=0,"не сформирован", "в стадии формирования")))</f>
        <v/>
      </c>
      <c r="K7" s="82" t="str">
        <f>IF('Социально-коммуникативное разви'!AK9="","",IF('Социально-коммуникативное разви'!AK9=2,"сформирован",IF('Социально-коммуникативное разви'!AK9=0,"не сформирован", "в стадии формирования")))</f>
        <v/>
      </c>
      <c r="L7" s="82" t="e">
        <f>IF('Познавательное развитие'!#REF!="","",IF('Познавательное развитие'!#REF!=2,"сформирован",IF('Познавательное развитие'!#REF!=0,"не сформирован", "в стадии формирования")))</f>
        <v>#REF!</v>
      </c>
      <c r="M7" s="82" t="str">
        <f>IF('Познавательное развитие'!D9="","",IF('Познавательное развитие'!D9=2,"сформирован",IF('Познавательное развитие'!D9=0,"не сформирован", "в стадии формирования")))</f>
        <v/>
      </c>
      <c r="N7" s="82" t="e">
        <f>IF('Познавательное развитие'!#REF!="","",IF('Познавательное развитие'!#REF!=2,"сформирован",IF('Познавательное развитие'!#REF!=0,"не сформирован", "в стадии формирования")))</f>
        <v>#REF!</v>
      </c>
      <c r="O7" s="82" t="str">
        <f>IF('Познавательное развитие'!I9="","",IF('Познавательное развитие'!I9=2,"сформирован",IF('Познавательное развитие'!I9=0,"не сформирован", "в стадии формирования")))</f>
        <v/>
      </c>
      <c r="P7" s="82" t="str">
        <f>IF('Познавательное развитие'!M9="","",IF('Познавательное развитие'!M9=2,"сформирован",IF('Познавательное развитие'!M9=0,"не сформирован", "в стадии формирования")))</f>
        <v/>
      </c>
      <c r="Q7" s="82" t="str">
        <f>IF('Познавательное развитие'!N9="","",IF('Познавательное развитие'!N9=2,"сформирован",IF('Познавательное развитие'!N9=0,"не сформирован", "в стадии формирования")))</f>
        <v/>
      </c>
      <c r="R7" s="82" t="str">
        <f>IF('Познавательное развитие'!O9="","",IF('Познавательное развитие'!O9=2,"сформирован",IF('Познавательное развитие'!O9=0,"не сформирован", "в стадии формирования")))</f>
        <v/>
      </c>
      <c r="S7" s="82" t="str">
        <f>IF('Познавательное развитие'!P9="","",IF('Познавательное развитие'!P9=2,"сформирован",IF('Познавательное развитие'!P9=0,"не сформирован", "в стадии формирования")))</f>
        <v/>
      </c>
      <c r="T7" s="82" t="str">
        <f>IF('Познавательное развитие'!Q9="","",IF('Познавательное развитие'!Q9=2,"сформирован",IF('Познавательное развитие'!Q9=0,"не сформирован", "в стадии формирования")))</f>
        <v/>
      </c>
      <c r="U7" s="82" t="str">
        <f>IF('Познавательное развитие'!Y9="","",IF('Познавательное развитие'!Y9=2,"сформирован",IF('Познавательное развитие'!Y9=0,"не сформирован", "в стадии формирования")))</f>
        <v/>
      </c>
      <c r="V7" s="82"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W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7" s="82" t="str">
        <f>IF('Художественно-эстетическое разв'!G9="","",IF('Художественно-эстетическое разв'!G9=2,"сформирован",IF('Художественно-эстетическое разв'!G9=0,"не сформирован", "в стадии формирования")))</f>
        <v/>
      </c>
      <c r="Y7" s="82" t="str">
        <f>IF('Художественно-эстетическое разв'!H9="","",IF('Художественно-эстетическое разв'!H9=2,"сформирован",IF('Художественно-эстетическое разв'!H9=0,"не сформирован", "в стадии формирования")))</f>
        <v/>
      </c>
      <c r="Z7" s="82" t="str">
        <f>IF('Художественно-эстетическое разв'!I9="","",IF('Художественно-эстетическое разв'!I9=2,"сформирован",IF('Художественно-эстетическое разв'!I9=0,"не сформирован", "в стадии формирования")))</f>
        <v/>
      </c>
      <c r="AA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7" s="82" t="str">
        <f>IF('Художественно-эстетическое разв'!L9="","",IF('Художественно-эстетическое разв'!L9=2,"сформирован",IF('Художественно-эстетическое разв'!L9=0,"не сформирован", "в стадии формирования")))</f>
        <v/>
      </c>
      <c r="AC7" s="82" t="str">
        <f>IF('Художественно-эстетическое разв'!M9="","",IF('Художественно-эстетическое разв'!M9=2,"сформирован",IF('Художественно-эстетическое разв'!M9=0,"не сформирован", "в стадии формирования")))</f>
        <v/>
      </c>
      <c r="AD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7" s="82" t="str">
        <f>IF('Художественно-эстетическое разв'!U9="","",IF('Художественно-эстетическое разв'!U9=2,"сформирован",IF('Художественно-эстетическое разв'!U9=0,"не сформирован", "в стадии формирования")))</f>
        <v/>
      </c>
      <c r="AG7" s="82" t="str">
        <f>IF('Физическое развитие'!W8="","",IF('Физическое развитие'!W8=2,"сформирован",IF('Физическое развитие'!W8=0,"не сформирован", "в стадии формирования")))</f>
        <v/>
      </c>
      <c r="AH7" s="214" t="str">
        <f>IF('Социально-коммуникативное разви'!AA9="","",IF('Социально-коммуникативное разви'!AF9="","",IF('Социально-коммуникативное разви'!AG9="","",IF('Социально-коммуникативное разви'!AH9="","",IF('Социально-коммуникативное разви'!#REF!="","",IF('Социально-коммуникативное разви'!#REF!="","",IF('Социально-коммуникативное разви'!AJ9="","",IF('Социально-коммуникативное разви'!AK9="","",IF('Познавательное развитие'!#REF!="","",IF('Познавательное развитие'!D9="","",IF('Познавательное развитие'!#REF!="","",IF('Познавательное развитие'!I9="","",IF('Познавательное развитие'!M9="","",IF('Познавательное развитие'!N9="","",IF('Познавательное развитие'!O9="","",IF('Познавательное развитие'!P9="","",IF('Познавательное развитие'!Q9="","",IF('Познавательное развитие'!Y9="","",IF('Художественно-эстетическое разв'!D9="","",IF('Художественно-эстетическое разв'!#REF!="","",IF('Художественно-эстетическое разв'!G9="","",IF('Художественно-эстетическое разв'!H9="","",IF('Художественно-эстетическое разв'!I9="","",IF('Художественно-эстетическое разв'!#REF!="","",IF('Художественно-эстетическое разв'!L9="","",IF('Художественно-эстетическое разв'!M9="","",IF('Художественно-эстетическое разв'!#REF!="","",IF('Художественно-эстетическое разв'!#REF!="","",IF('Художественно-эстетическое разв'!U9="","",IF('Физическое развитие'!#REF!="","",('Социально-коммуникативное разви'!AA9+'Социально-коммуникативное разви'!AF9+'Социально-коммуникативное разви'!AG9+'Социально-коммуникативное разви'!AH9+'Социально-коммуникативное разви'!#REF!+'Социально-коммуникативное разви'!#REF!+'Социально-коммуникативное разви'!AJ9+'Социально-коммуникативное разви'!AK9+'Познавательное развитие'!#REF!+'Познавательное развитие'!D9+'Познавательное развитие'!#REF!+'Познавательное развитие'!I9+'Познавательное развитие'!M9+'Познавательное развитие'!N9+'Познавательное развитие'!O9+'Познавательное развитие'!P9+'Познавательное развитие'!Q9+'Познавательное развитие'!Y9+'Художественно-эстетическое разв'!D9+'Художественно-эстетическое разв'!#REF!+'Художественно-эстетическое разв'!G9+'Художественно-эстетическое разв'!H9+'Художественно-эстетическое разв'!I9+'Художественно-эстетическое разв'!#REF!+'Художественно-эстетическое разв'!L9+'Художественно-эстетическое разв'!M9+'Художественно-эстетическое разв'!#REF!+'Художественно-эстетическое разв'!#REF!+'Художественно-эстетическое разв'!U9+'Физическое развитие'!#REF!)/30))))))))))))))))))))))))))))))</f>
        <v/>
      </c>
      <c r="AI7" s="82" t="str">
        <f>'Целевые ориентиры'!AA8</f>
        <v/>
      </c>
      <c r="AJ7" s="82"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AK7" s="82"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AL7" s="82" t="str">
        <f>IF('Социально-коммуникативное разви'!I9="","",IF('Социально-коммуникативное разви'!I9=2,"сформирован",IF('Социально-коммуникативное разви'!I9=0,"не сформирован", "в стадии формирования")))</f>
        <v/>
      </c>
      <c r="AM7" s="82" t="str">
        <f>IF('Социально-коммуникативное разви'!J9="","",IF('Социально-коммуникативное разви'!J9=2,"сформирован",IF('Социально-коммуникативное разви'!J9=0,"не сформирован", "в стадии формирования")))</f>
        <v/>
      </c>
      <c r="AN7" s="82"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AO7" s="82"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AP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7" s="82" t="str">
        <f>IF('Социально-коммуникативное разви'!X9="","",IF('Социально-коммуникативное разви'!X9=2,"сформирован",IF('Социально-коммуникативное разви'!X9=0,"не сформирован", "в стадии формирования")))</f>
        <v/>
      </c>
      <c r="AR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7" s="82" t="e">
        <f>IF('Познавательное развитие'!#REF!="","",IF('Познавательное развитие'!#REF!=2,"сформирован",IF('Познавательное развитие'!#REF!=0,"не сформирован", "в стадии формирования")))</f>
        <v>#REF!</v>
      </c>
      <c r="AT7" s="82" t="str">
        <f>IF('Познавательное развитие'!V9="","",IF('Познавательное развитие'!V9=2,"сформирован",IF('Познавательное развитие'!V9=0,"не сформирован", "в стадии формирования")))</f>
        <v/>
      </c>
      <c r="AU7" s="82" t="str">
        <f>IF('Художественно-эстетическое разв'!Z9="","",IF('Художественно-эстетическое разв'!Z9=2,"сформирован",IF('Художественно-эстетическое разв'!Z9=0,"не сформирован", "в стадии формирования")))</f>
        <v/>
      </c>
      <c r="AV7" s="82" t="str">
        <f>IF('Художественно-эстетическое разв'!AE9="","",IF('Художественно-эстетическое разв'!AE9=2,"сформирован",IF('Художественно-эстетическое разв'!AE9=0,"не сформирован", "в стадии формирования")))</f>
        <v/>
      </c>
      <c r="AW7" s="82" t="e">
        <f>IF('Физическое развитие'!#REF!="","",IF('Физическое развитие'!#REF!=2,"сформирован",IF('Физическое развитие'!#REF!=0,"не сформирован", "в стадии формирования")))</f>
        <v>#REF!</v>
      </c>
      <c r="AX7" s="82" t="e">
        <f>IF('Физическое развитие'!#REF!="","",IF('Физическое развитие'!#REF!=2,"сформирован",IF('Физическое развитие'!#REF!=0,"не сформирован", "в стадии формирования")))</f>
        <v>#REF!</v>
      </c>
      <c r="AY7" s="214" t="str">
        <f>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разви'!#REF!="","",IF('Социально-коммуникативное разви'!X9="","",IF('Социально-коммуникативное разви'!#REF!="","",IF('Познавательное развитие'!#REF!="","",IF('Познавательное развитие'!V9="","",IF('Художественно-эстетическое разв'!Z9="","",IF('Художественно-эстетическое разв'!AE9="","",IF('Физическое развитие'!#REF!="","",IF('Физическое развитие'!#REF!="","",('Социально-коммуникативное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разви'!#REF!+'Социально-коммуникативное разви'!X9+'Социально-коммуникативное разви'!#REF!+'Познавательное развитие'!#REF!+'Познавательное развитие'!V9+'Художественно-эстетическое разв'!Z9+'Художественно-эстетическое разв'!AE9+'Физическое развитие'!#REF!+'Физическое развитие'!#REF!)/15)))))))))))))))</f>
        <v/>
      </c>
      <c r="AZ7" s="82" t="str">
        <f>'Целевые ориентиры'!AM8</f>
        <v/>
      </c>
      <c r="BA7" s="82" t="str">
        <f>IF('Социально-коммуникативное разви'!U9="","",IF('Социально-коммуникативное разви'!U9=2,"сформирован",IF('Социально-коммуникативное разви'!U9=0,"не сформирован", "в стадии формирования")))</f>
        <v/>
      </c>
      <c r="BB7" s="82" t="str">
        <f>IF('Социально-коммуникативное разви'!V9="","",IF('Социально-коммуникативное разви'!V9=2,"сформирован",IF('Социально-коммуникативное разви'!V9=0,"не сформирован", "в стадии формирования")))</f>
        <v/>
      </c>
      <c r="BC7" s="82" t="str">
        <f>IF('Социально-коммуникативное разви'!W9="","",IF('Социально-коммуникативное разви'!W9=2,"сформирован",IF('Социально-коммуникативное разви'!W9=0,"не сформирован", "в стадии формирования")))</f>
        <v/>
      </c>
      <c r="BD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7" s="82" t="str">
        <f>IF('Художественно-эстетическое разв'!AC9="","",IF('Художественно-эстетическое разв'!AC9=2,"сформирован",IF('Художественно-эстетическое разв'!AC9=0,"не сформирован", "в стадии формирования")))</f>
        <v/>
      </c>
      <c r="BG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7" s="82" t="str">
        <f>IF('Художественно-эстетическое разв'!AD9="","",IF('Художественно-эстетическое разв'!AD9=2,"сформирован",IF('Художественно-эстетическое разв'!AD9=0,"не сформирован", "в стадии формирования")))</f>
        <v/>
      </c>
      <c r="BI7" s="214" t="str">
        <f>IF('Социально-коммуникативное разви'!U9="","",IF('Социально-коммуникативное разви'!V9="","",IF('Социально-коммуникативное разви'!W9="","",IF('Художественно-эстетическое разв'!#REF!="","",IF('Художественно-эстетическое разв'!#REF!="","",IF('Художественно-эстетическое разв'!AC9="","",IF('Художественно-эстетическое разв'!#REF!="","",IF('Художественно-эстетическое разв'!AD9="","",('Социально-коммуникативное разви'!U9+'Социально-коммуникативное разви'!V9+'Социально-коммуникативное разви'!W9+'Художественно-эстетическое разв'!#REF!+'Художественно-эстетическое разв'!#REF!+'Художественно-эстетическое разв'!AC9+'Художественно-эстетическое разв'!#REF!+'Художественно-эстетическое разв'!AD9)/8))))))))</f>
        <v/>
      </c>
      <c r="BJ7" s="82" t="str">
        <f>'Целевые ориентиры'!AT8</f>
        <v/>
      </c>
      <c r="BK7" s="82" t="str">
        <f>IF('Речевое развитие'!D8="","",IF('Речевое развитие'!D8=2,"сформирован",IF('Речевое развитие'!D8=0,"не сформирован", "в стадии формирования")))</f>
        <v/>
      </c>
      <c r="BL7" s="82" t="e">
        <f>IF('Речевое развитие'!#REF!="","",IF('Речевое развитие'!#REF!=2,"сформирован",IF('Речевое развитие'!#REF!=0,"не сформирован", "в стадии формирования")))</f>
        <v>#REF!</v>
      </c>
      <c r="BM7" s="82" t="str">
        <f>IF('Речевое развитие'!E8="","",IF('Речевое развитие'!E8=2,"сформирован",IF('Речевое развитие'!E8=0,"не сформирован", "в стадии формирования")))</f>
        <v/>
      </c>
      <c r="BN7" s="82" t="str">
        <f>IF('Речевое развитие'!F8="","",IF('Речевое развитие'!F8=2,"сформирован",IF('Речевое развитие'!F8=0,"не сформирован", "в стадии формирования")))</f>
        <v/>
      </c>
      <c r="BO7" s="82" t="str">
        <f>IF('Речевое развитие'!G8="","",IF('Речевое развитие'!G8=2,"сформирован",IF('Речевое развитие'!G8=0,"не сформирован", "в стадии формирования")))</f>
        <v/>
      </c>
      <c r="BP7" s="82" t="str">
        <f>IF('Речевое развитие'!H8="","",IF('Речевое развитие'!H8=2,"сформирован",IF('Речевое развитие'!H8=0,"не сформирован", "в стадии формирования")))</f>
        <v/>
      </c>
      <c r="BQ7" s="82" t="e">
        <f>IF('Речевое развитие'!#REF!="","",IF('Речевое развитие'!#REF!=2,"сформирован",IF('Речевое развитие'!#REF!=0,"не сформирован", "в стадии формирования")))</f>
        <v>#REF!</v>
      </c>
      <c r="BR7" s="82" t="str">
        <f>IF('Речевое развитие'!I8="","",IF('Речевое развитие'!I8=2,"сформирован",IF('Речевое развитие'!I8=0,"не сформирован", "в стадии формирования")))</f>
        <v/>
      </c>
      <c r="BS7" s="82" t="str">
        <f>IF('Речевое развитие'!J8="","",IF('Речевое развитие'!J8=2,"сформирован",IF('Речевое развитие'!J8=0,"не сформирован", "в стадии формирования")))</f>
        <v/>
      </c>
      <c r="BT7" s="82" t="str">
        <f>IF('Речевое развитие'!K8="","",IF('Речевое развитие'!K8=2,"сформирован",IF('Речевое развитие'!K8=0,"не сформирован", "в стадии формирования")))</f>
        <v/>
      </c>
      <c r="BU7" s="82" t="str">
        <f>IF('Речевое развитие'!L8="","",IF('Речевое развитие'!L8=2,"сформирован",IF('Речевое развитие'!L8=0,"не сформирован", "в стадии формирования")))</f>
        <v/>
      </c>
      <c r="BV7" s="82" t="str">
        <f>IF('Речевое развитие'!M8="","",IF('Речевое развитие'!M8=2,"сформирован",IF('Речевое развитие'!M8=0,"не сформирован", "в стадии формирования")))</f>
        <v/>
      </c>
      <c r="BW7" s="82" t="str">
        <f>IF('Речевое развитие'!N8="","",IF('Речевое развитие'!N8=2,"сформирован",IF('Речевое развитие'!N8=0,"не сформирован", "в стадии формирования")))</f>
        <v/>
      </c>
      <c r="BX7" s="214" t="str">
        <f>IF('Речевое развитие'!D8="","",IF('Речевое развитие'!#REF!="","",IF('Речевое развитие'!E8="","",IF('Речевое развитие'!F8="","",IF('Речевое развитие'!G8="","",IF('Речевое развитие'!H8="","",IF('Речевое развитие'!#REF!="","",IF('Речевое развитие'!I8="","",IF('Речевое развитие'!J8="","",IF('Речевое развитие'!K8="","",IF('Речевое развитие'!L8="","",IF('Речевое развитие'!M8="","",IF('Речевое развитие'!N8="","",('Речевое развитие'!D8+'Речевое развитие'!#REF!+'Речевое развитие'!E8+'Речевое развитие'!F8+'Речевое развитие'!G8+'Речевое развитие'!H8+'Речевое развитие'!#REF!+'Речевое развитие'!I8+'Речевое развитие'!J8+'Речевое развитие'!K8+'Речевое развитие'!L8+'Речевое развитие'!M8+'Речевое развитие'!N8)/13)))))))))))))</f>
        <v/>
      </c>
      <c r="BY7" s="82" t="str">
        <f>'Целевые ориентиры'!BG8</f>
        <v/>
      </c>
      <c r="BZ7" s="82" t="str">
        <f>IF('Художественно-эстетическое разв'!Y9="","",IF('Художественно-эстетическое разв'!Y9=2,"сформирован",IF('Художественно-эстетическое разв'!Y9=0,"не сформирован", "в стадии формирования")))</f>
        <v/>
      </c>
      <c r="CA7" s="82" t="e">
        <f>IF('Физическое развитие'!#REF!="","",IF('Физическое развитие'!#REF!=2,"сформирован",IF('Физическое развитие'!#REF!=0,"не сформирован", "в стадии формирования")))</f>
        <v>#REF!</v>
      </c>
      <c r="CB7" s="82" t="e">
        <f>IF('Физическое развитие'!#REF!="","",IF('Физическое развитие'!#REF!=2,"сформирован",IF('Физическое развитие'!#REF!=0,"не сформирован", "в стадии формирования")))</f>
        <v>#REF!</v>
      </c>
      <c r="CC7" s="82" t="str">
        <f>IF('Физическое развитие'!D8="","",IF('Физическое развитие'!D8=2,"сформирован",IF('Физическое развитие'!D8=0,"не сформирован", "в стадии формирования")))</f>
        <v/>
      </c>
      <c r="CD7" s="82" t="str">
        <f>IF('Физическое развитие'!E8="","",IF('Физическое развитие'!E8=2,"сформирован",IF('Физическое развитие'!E8=0,"не сформирован", "в стадии формирования")))</f>
        <v/>
      </c>
      <c r="CE7" s="82" t="str">
        <f>IF('Физическое развитие'!F8="","",IF('Физическое развитие'!F8=2,"сформирован",IF('Физическое развитие'!F8=0,"не сформирован", "в стадии формирования")))</f>
        <v/>
      </c>
      <c r="CF7" s="82" t="str">
        <f>IF('Физическое развитие'!H8="","",IF('Физическое развитие'!H8=2,"сформирован",IF('Физическое развитие'!H8=0,"не сформирован", "в стадии формирования")))</f>
        <v/>
      </c>
      <c r="CG7" s="82" t="str">
        <f>IF('Физическое развитие'!I8="","",IF('Физическое развитие'!I8=2,"сформирован",IF('Физическое развитие'!I8=0,"не сформирован", "в стадии формирования")))</f>
        <v/>
      </c>
      <c r="CH7" s="82" t="str">
        <f>IF('Физическое развитие'!J8="","",IF('Физическое развитие'!J8=2,"сформирован",IF('Физическое развитие'!J8=0,"не сформирован", "в стадии формирования")))</f>
        <v/>
      </c>
      <c r="CI7" s="82" t="str">
        <f>IF('Физическое развитие'!L8="","",IF('Физическое развитие'!L8=2,"сформирован",IF('Физическое развитие'!L8=0,"не сформирован", "в стадии формирования")))</f>
        <v/>
      </c>
      <c r="CJ7" s="82" t="str">
        <f>IF('Физическое развитие'!M8="","",IF('Физическое развитие'!M8=2,"сформирован",IF('Физическое развитие'!M8=0,"не сформирован", "в стадии формирования")))</f>
        <v/>
      </c>
      <c r="CK7" s="82" t="e">
        <f>IF('Физическое развитие'!#REF!="","",IF('Физическое развитие'!#REF!=2,"сформирован",IF('Физическое развитие'!#REF!=0,"не сформирован", "в стадии формирования")))</f>
        <v>#REF!</v>
      </c>
      <c r="CL7" s="82" t="e">
        <f>IF('Физическое развитие'!#REF!="","",IF('Физическое развитие'!#REF!=2,"сформирован",IF('Физическое развитие'!#REF!=0,"не сформирован", "в стадии формирования")))</f>
        <v>#REF!</v>
      </c>
      <c r="CM7" s="82" t="e">
        <f>IF('Физическое развитие'!#REF!="","",IF('Физическое развитие'!#REF!=2,"сформирован",IF('Физическое развитие'!#REF!=0,"не сформирован", "в стадии формирования")))</f>
        <v>#REF!</v>
      </c>
      <c r="CN7" s="82" t="str">
        <f>IF('Физическое развитие'!N8="","",IF('Физическое развитие'!N8=2,"сформирован",IF('Физическое развитие'!N8=0,"не сформирован", "в стадии формирования")))</f>
        <v/>
      </c>
      <c r="CO7" s="82" t="str">
        <f>IF('Физическое развитие'!O8="","",IF('Физическое развитие'!O8=2,"сформирован",IF('Физическое развитие'!O8=0,"не сформирован", "в стадии формирования")))</f>
        <v/>
      </c>
      <c r="CP7" s="82" t="str">
        <f>IF('Физическое развитие'!P8="","",IF('Физическое развитие'!P8=2,"сформирован",IF('Физическое развитие'!P8=0,"не сформирован", "в стадии формирования")))</f>
        <v/>
      </c>
      <c r="CQ7" s="82" t="str">
        <f>IF('Физическое развитие'!Q8="","",IF('Физическое развитие'!Q8=2,"сформирован",IF('Физическое развитие'!Q8=0,"не сформирован", "в стадии формирования")))</f>
        <v/>
      </c>
      <c r="CR7" s="214" t="str">
        <f>IF('Художественно-эстетическое разв'!Y9="","",IF('Физическое развитие'!#REF!="","",IF('Физическое развитие'!#REF!="","",IF('Физическое развитие'!D8="","",IF('Физическое развитие'!E8="","",IF('Физическое развитие'!F8="","",IF('Физическое развитие'!H8="","",IF('Физическое развитие'!I8="","",IF('Физическое развитие'!J8="","",IF('Физическое развитие'!L8="","",IF('Физическое развитие'!M8="","",IF('Физическое развитие'!#REF!="","",IF('Физическое развитие'!#REF!="","",IF('Физическое развитие'!#REF!="","",IF('Физическое развитие'!N8="","",IF('Физическое развитие'!O8="","",IF('Физическое развитие'!P8="","",IF('Физическое развитие'!Q8="","",('Художественно-эстетическое разв'!Y9+'Физическое развитие'!#REF!+'Физическое развитие'!#REF!+'Физическое развитие'!D8+'Физическое развитие'!E8+'Физическое развитие'!F8+'Физическое развитие'!H8+'Физическое развитие'!I8+'Физическое развитие'!J8+'Физическое развитие'!L8+'Физическое развитие'!M8+'Физическое развитие'!#REF!+'Физическое развитие'!#REF!+'Физическое развитие'!#REF!+'Физическое развитие'!N8+'Физическое развитие'!O8+'Физическое развитие'!P8+'Физическое развитие'!Q8)/18))))))))))))))))))</f>
        <v/>
      </c>
      <c r="CS7" s="82" t="str">
        <f>'Целевые ориентиры'!BW8</f>
        <v/>
      </c>
      <c r="CT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7" s="82"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CV7" s="82" t="str">
        <f>IF('Социально-коммуникативное разви'!N9="","",IF('Социально-коммуникативное разви'!N9=2,"сформирован",IF('Социально-коммуникативное разви'!N9=0,"не сформирован", "в стадии формирования")))</f>
        <v/>
      </c>
      <c r="CW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7" s="82" t="str">
        <f>IF('Социально-коммуникативное разви'!AI9="","",IF('Социально-коммуникативное разви'!AI9=2,"сформирован",IF('Социально-коммуникативное разви'!AI9=0,"не сформирован", "в стадии формирования")))</f>
        <v/>
      </c>
      <c r="CY7" s="82" t="str">
        <f>IF('Социально-коммуникативное разви'!AN9="","",IF('Социально-коммуникативное разви'!AN9=2,"сформирован",IF('Социально-коммуникативное разви'!AN9=0,"не сформирован", "в стадии формирования")))</f>
        <v/>
      </c>
      <c r="CZ7" s="82" t="str">
        <f>IF('Социально-коммуникативное разви'!AO9="","",IF('Социально-коммуникативное разви'!AO9=2,"сформирован",IF('Социально-коммуникативное разви'!AO9=0,"не сформирован", "в стадии формирования")))</f>
        <v/>
      </c>
      <c r="DA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7" s="82" t="str">
        <f>IF('Социально-коммуникативное разви'!AP9="","",IF('Социально-коммуникативное разви'!AP9=2,"сформирован",IF('Социально-коммуникативное разви'!AP9=0,"не сформирован", "в стадии формирования")))</f>
        <v/>
      </c>
      <c r="DC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7" s="82" t="str">
        <f>IF('Социально-коммуникативное разви'!AQ9="","",IF('Социально-коммуникативное разви'!AQ9=2,"сформирован",IF('Социально-коммуникативное разви'!AQ9=0,"не сформирован", "в стадии формирования")))</f>
        <v/>
      </c>
      <c r="DE7" s="82" t="str">
        <f>IF('Социально-коммуникативное разви'!AR9="","",IF('Социально-коммуникативное разви'!AR9=2,"сформирован",IF('Социально-коммуникативное разви'!AR9=0,"не сформирован", "в стадии формирования")))</f>
        <v/>
      </c>
      <c r="DF7" s="82" t="str">
        <f>IF('Социально-коммуникативное разви'!AS9="","",IF('Социально-коммуникативное разви'!AS9=2,"сформирован",IF('Социально-коммуникативное разви'!AS9=0,"не сформирован", "в стадии формирования")))</f>
        <v/>
      </c>
      <c r="DG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7" s="82" t="str">
        <f>IF('Социально-коммуникативное разви'!AT9="","",IF('Социально-коммуникативное разви'!AT9=2,"сформирован",IF('Социально-коммуникативное разви'!AT9=0,"не сформирован", "в стадии формирования")))</f>
        <v/>
      </c>
      <c r="DI7" s="82" t="str">
        <f>IF('Социально-коммуникативное разви'!AV9="","",IF('Социально-коммуникативное разви'!AV9=2,"сформирован",IF('Социально-коммуникативное разви'!AV9=0,"не сформирован", "в стадии формирования")))</f>
        <v/>
      </c>
      <c r="DJ7" s="82" t="str">
        <f>IF('Социально-коммуникативное разви'!AW9="","",IF('Социально-коммуникативное разви'!AW9=2,"сформирован",IF('Социально-коммуникативное разви'!AW9=0,"не сформирован", "в стадии формирования")))</f>
        <v/>
      </c>
      <c r="DK7" s="82" t="str">
        <f>IF('Социально-коммуникативное разви'!AX9="","",IF('Социально-коммуникативное разви'!AX9=2,"сформирован",IF('Социально-коммуникативное разви'!AX9=0,"не сформирован", "в стадии формирования")))</f>
        <v/>
      </c>
      <c r="DL7" s="82" t="str">
        <f>IF('Социально-коммуникативное разви'!AY9="","",IF('Социально-коммуникативное разви'!AY9=2,"сформирован",IF('Социально-коммуникативное разви'!AY9=0,"не сформирован", "в стадии формирования")))</f>
        <v/>
      </c>
      <c r="DM7" s="82" t="str">
        <f>IF('Физическое развитие'!K8="","",IF('Физическое развитие'!K8=2,"сформирован",IF('Физическое развитие'!K8=0,"не сформирован", "в стадии формирования")))</f>
        <v/>
      </c>
      <c r="DN7" s="82" t="e">
        <f>IF('Физическое развитие'!#REF!="","",IF('Физическое развитие'!#REF!=2,"сформирован",IF('Физическое развитие'!#REF!=0,"не сформирован", "в стадии формирования")))</f>
        <v>#REF!</v>
      </c>
      <c r="DO7" s="214" t="e">
        <f>IF('Социально-коммуникативное разви'!#REF!="","",IF('Социально-коммуникативное разви'!M9="","",IF('Социально-коммуникативное разви'!N9="","",IF('Социально-коммуникативное разви'!#REF!="","",IF('Социально-коммуникативное разви'!AI9="","",IF('Социально-коммуникативное разви'!AN9="","",IF('Социально-коммуникативное разви'!AO9="","",IF('Социально-коммуникативное разви'!#REF!="","",IF('Социально-коммуникативное разви'!AP9="","",IF('Социально-коммуникативное разви'!#REF!="","",IF('Социально-коммуникативное разви'!AQ9="","",IF('Социально-коммуникативное разви'!AR9="","",IF('Социально-коммуникативное разви'!AS9="","",IF('Социально-коммуникативное разви'!#REF!="","",IF('Социально-коммуникативное разви'!AT9="","",IF('Социально-коммуникативное разви'!AV9="","",IF('Социально-коммуникативное разви'!AW9="","",IF('Социально-коммуникативное разви'!AX9="","",IF('Социально-коммуникативное разви'!AY9="","",IF('Физическое развитие'!K8="","",IF('Физическое развитие'!#REF!="","",('Социально-коммуникативное разви'!#REF!+'Социально-коммуникативное разви'!M9+'Социально-коммуникативное разви'!N9+'Социально-коммуникативное разви'!#REF!+'Социально-коммуникативное разви'!AI9+'Социально-коммуникативное разви'!AN9+'Социально-коммуникативное разви'!AO9+'Социально-коммуникативное разви'!#REF!+'Социально-коммуникативное разви'!AP9+'Социально-коммуникативное разви'!#REF!+'Социально-коммуникативное разви'!AQ9+'Социально-коммуникативное разви'!AR9+'Социально-коммуникативное разви'!AS9+'Социально-коммуникативное разви'!#REF!+'Социально-коммуникативное разви'!AT9+'Социально-коммуникативное разви'!AV9+'Социально-коммуникативное разви'!AW9+'Социально-коммуникативное разви'!AX9+'Социально-коммуникативное разви'!AY9+'Физическое развитие'!K8+'Физическое развитие'!#REF!)/21)))))))))))))))))))))</f>
        <v>#REF!</v>
      </c>
      <c r="DP7" s="82" t="str">
        <f>'Целевые ориентиры'!CN8</f>
        <v/>
      </c>
      <c r="DQ7" s="82" t="str">
        <f>IF('Социально-коммуникативное разви'!D9="","",IF('Социально-коммуникативное разви'!D9=2,"сформирован",IF('Социально-коммуникативное разви'!D9=0,"не сформирован", "в стадии формирования")))</f>
        <v/>
      </c>
      <c r="DR7" s="82" t="str">
        <f>IF('Социально-коммуникативное разви'!E9="","",IF('Социально-коммуникативное разви'!E9=2,"сформирован",IF('Социально-коммуникативное разви'!E9=0,"не сформирован", "в стадии формирования")))</f>
        <v/>
      </c>
      <c r="DS7" s="82" t="str">
        <f>IF('Социально-коммуникативное разви'!F9="","",IF('Социально-коммуникативное разви'!F9=2,"сформирован",IF('Социально-коммуникативное разви'!F9=0,"не сформирован", "в стадии формирования")))</f>
        <v/>
      </c>
      <c r="DT7" s="82"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DU7" s="82" t="str">
        <f>IF('Социально-коммуникативное разви'!Q9="","",IF('Социально-коммуникативное разви'!Q9=2,"сформирован",IF('Социально-коммуникативное разви'!Q9=0,"не сформирован", "в стадии формирования")))</f>
        <v/>
      </c>
      <c r="DV7" s="82" t="str">
        <f>IF('Социально-коммуникативное разви'!R9="","",IF('Социально-коммуникативное разви'!R9=2,"сформирован",IF('Социально-коммуникативное разви'!R9=0,"не сформирован", "в стадии формирования")))</f>
        <v/>
      </c>
      <c r="DW7" s="82" t="str">
        <f>IF('Социально-коммуникативное разви'!S9="","",IF('Социально-коммуникативное разви'!S9=2,"сформирован",IF('Социально-коммуникативное разви'!S9=0,"не сформирован", "в стадии формирования")))</f>
        <v/>
      </c>
      <c r="DX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7" s="82" t="str">
        <f>IF('Социально-коммуникативное разви'!T9="","",IF('Социально-коммуникативное разви'!T9=2,"сформирован",IF('Социально-коммуникативное разви'!T9=0,"не сформирован", "в стадии формирования")))</f>
        <v/>
      </c>
      <c r="EB7" s="82" t="str">
        <f>IF('Социально-коммуникативное разви'!Y9="","",IF('Социально-коммуникативное разви'!Y9=2,"сформирован",IF('Социально-коммуникативное разви'!Y9=0,"не сформирован", "в стадии формирования")))</f>
        <v/>
      </c>
      <c r="EC7" s="82" t="str">
        <f>IF('Социально-коммуникативное разви'!Z9="","",IF('Социально-коммуникативное разви'!Z9=2,"сформирован",IF('Социально-коммуникативное разви'!Z9=0,"не сформирован", "в стадии формирования")))</f>
        <v/>
      </c>
      <c r="ED7" s="82" t="str">
        <f>IF('Социально-коммуникативное разви'!AU9="","",IF('Социально-коммуникативное разви'!AU9=2,"сформирован",IF('Социально-коммуникативное разви'!AU9=0,"не сформирован", "в стадии формирования")))</f>
        <v/>
      </c>
      <c r="EE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7" s="82" t="str">
        <f>IF('Социально-коммуникативное разви'!AZ9="","",IF('Социально-коммуникативное разви'!AZ9=2,"сформирован",IF('Социально-коммуникативное разви'!AZ9=0,"не сформирован", "в стадии формирования")))</f>
        <v/>
      </c>
      <c r="EG7" s="82" t="str">
        <f>IF('Социально-коммуникативное разви'!BA9="","",IF('Социально-коммуникативное разви'!BA9=2,"сформирован",IF('Социально-коммуникативное разви'!BA9=0,"не сформирован", "в стадии формирования")))</f>
        <v/>
      </c>
      <c r="EH7" s="82" t="str">
        <f>IF('Социально-коммуникативное разви'!BB9="","",IF('Социально-коммуникативное разви'!BB9=2,"сформирован",IF('Социально-коммуникативное разви'!BB9=0,"не сформирован", "в стадии формирования")))</f>
        <v/>
      </c>
      <c r="EI7" s="82" t="str">
        <f>IF('Познавательное развитие'!G9="","",IF('Познавательное развитие'!G9=2,"сформирован",IF('Познавательное развитие'!G9=0,"не сформирован", "в стадии формирования")))</f>
        <v/>
      </c>
      <c r="EJ7" s="82" t="e">
        <f>IF('Познавательное развитие'!#REF!="","",IF('Познавательное развитие'!#REF!=2,"сформирован",IF('Познавательное развитие'!#REF!=0,"не сформирован", "в стадии формирования")))</f>
        <v>#REF!</v>
      </c>
      <c r="EK7" s="82" t="str">
        <f>IF('Познавательное развитие'!H9="","",IF('Познавательное развитие'!H9=2,"сформирован",IF('Познавательное развитие'!H9=0,"не сформирован", "в стадии формирования")))</f>
        <v/>
      </c>
      <c r="EL7" s="82" t="e">
        <f>IF('Познавательное развитие'!#REF!="","",IF('Познавательное развитие'!#REF!=2,"сформирован",IF('Познавательное развитие'!#REF!=0,"не сформирован", "в стадии формирования")))</f>
        <v>#REF!</v>
      </c>
      <c r="EM7" s="82" t="str">
        <f>IF('Познавательное развитие'!T9="","",IF('Познавательное развитие'!T9=2,"сформирован",IF('Познавательное развитие'!T9=0,"не сформирован", "в стадии формирования")))</f>
        <v/>
      </c>
      <c r="EN7" s="82" t="e">
        <f>IF('Познавательное развитие'!#REF!="","",IF('Познавательное развитие'!#REF!=2,"сформирован",IF('Познавательное развитие'!#REF!=0,"не сформирован", "в стадии формирования")))</f>
        <v>#REF!</v>
      </c>
      <c r="EO7" s="82" t="str">
        <f>IF('Познавательное развитие'!U9="","",IF('Познавательное развитие'!U9=2,"сформирован",IF('Познавательное развитие'!U9=0,"не сформирован", "в стадии формирования")))</f>
        <v/>
      </c>
      <c r="EP7" s="82" t="str">
        <f>IF('Познавательное развитие'!W9="","",IF('Познавательное развитие'!W9=2,"сформирован",IF('Познавательное развитие'!W9=0,"не сформирован", "в стадии формирования")))</f>
        <v/>
      </c>
      <c r="EQ7" s="82" t="str">
        <f>IF('Познавательное развитие'!X9="","",IF('Познавательное развитие'!X9=2,"сформирован",IF('Познавательное развитие'!X9=0,"не сформирован", "в стадии формирования")))</f>
        <v/>
      </c>
      <c r="ER7" s="82" t="str">
        <f>IF('Познавательное развитие'!AB9="","",IF('Познавательное развитие'!AB9=2,"сформирован",IF('Познавательное развитие'!AB9=0,"не сформирован", "в стадии формирования")))</f>
        <v/>
      </c>
      <c r="ES7" s="82" t="str">
        <f>IF('Познавательное развитие'!AC9="","",IF('Познавательное развитие'!AC9=2,"сформирован",IF('Познавательное развитие'!AC9=0,"не сформирован", "в стадии формирования")))</f>
        <v/>
      </c>
      <c r="ET7" s="82" t="str">
        <f>IF('Познавательное развитие'!AD9="","",IF('Познавательное развитие'!AD9=2,"сформирован",IF('Познавательное развитие'!AD9=0,"не сформирован", "в стадии формирования")))</f>
        <v/>
      </c>
      <c r="EU7" s="82" t="str">
        <f>IF('Познавательное развитие'!AE9="","",IF('Познавательное развитие'!AE9=2,"сформирован",IF('Познавательное развитие'!AE9=0,"не сформирован", "в стадии формирования")))</f>
        <v/>
      </c>
      <c r="EV7" s="82" t="str">
        <f>IF('Познавательное развитие'!AF9="","",IF('Познавательное развитие'!AF9=2,"сформирован",IF('Познавательное развитие'!AF9=0,"не сформирован", "в стадии формирования")))</f>
        <v/>
      </c>
      <c r="EW7" s="82" t="e">
        <f>IF('Познавательное развитие'!#REF!="","",IF('Познавательное развитие'!#REF!=2,"сформирован",IF('Познавательное развитие'!#REF!=0,"не сформирован", "в стадии формирования")))</f>
        <v>#REF!</v>
      </c>
      <c r="EX7" s="82" t="str">
        <f>IF('Познавательное развитие'!AG9="","",IF('Познавательное развитие'!AG9=2,"сформирован",IF('Познавательное развитие'!AG9=0,"не сформирован", "в стадии формирования")))</f>
        <v/>
      </c>
      <c r="EY7" s="82" t="str">
        <f>IF('Познавательное развитие'!AH9="","",IF('Познавательное развитие'!AH9=2,"сформирован",IF('Познавательное развитие'!AH9=0,"не сформирован", "в стадии формирования")))</f>
        <v/>
      </c>
      <c r="EZ7" s="82" t="e">
        <f>IF('Познавательное развитие'!#REF!="","",IF('Познавательное развитие'!#REF!=2,"сформирован",IF('Познавательное развитие'!#REF!=0,"не сформирован", "в стадии формирования")))</f>
        <v>#REF!</v>
      </c>
      <c r="FA7" s="82" t="str">
        <f>IF('Познавательное развитие'!AI9="","",IF('Познавательное развитие'!AI9=2,"сформирован",IF('Познавательное развитие'!AI9=0,"не сформирован", "в стадии формирования")))</f>
        <v/>
      </c>
      <c r="FB7" s="82" t="str">
        <f>IF('Познавательное развитие'!AJ9="","",IF('Познавательное развитие'!AJ9=2,"сформирован",IF('Познавательное развитие'!AJ9=0,"не сформирован", "в стадии формирования")))</f>
        <v/>
      </c>
      <c r="FC7" s="82" t="str">
        <f>IF('Познавательное развитие'!AK9="","",IF('Познавательное развитие'!AK9=2,"сформирован",IF('Познавательное развитие'!AK9=0,"не сформирован", "в стадии формирования")))</f>
        <v/>
      </c>
      <c r="FD7" s="82" t="str">
        <f>IF('Познавательное развитие'!AL9="","",IF('Познавательное развитие'!AL9=2,"сформирован",IF('Познавательное развитие'!AL9=0,"не сформирован", "в стадии формирования")))</f>
        <v/>
      </c>
      <c r="FE7" s="82" t="str">
        <f>IF('Речевое развитие'!Q8="","",IF('Речевое развитие'!Q8=2,"сформирован",IF('Речевое развитие'!Q8=0,"не сформирован", "в стадии формирования")))</f>
        <v/>
      </c>
      <c r="FF7" s="82" t="str">
        <f>IF('Речевое развитие'!R8="","",IF('Речевое развитие'!R8=2,"сформирован",IF('Речевое развитие'!R8=0,"не сформирован", "в стадии формирования")))</f>
        <v/>
      </c>
      <c r="FG7" s="82" t="str">
        <f>IF('Речевое развитие'!S8="","",IF('Речевое развитие'!S8=2,"сформирован",IF('Речевое развитие'!S8=0,"не сформирован", "в стадии формирования")))</f>
        <v/>
      </c>
      <c r="FH7" s="82" t="str">
        <f>IF('Речевое развитие'!T8="","",IF('Речевое развитие'!T8=2,"сформирован",IF('Речевое развитие'!T8=0,"не сформирован", "в стадии формирования")))</f>
        <v/>
      </c>
      <c r="FI7" s="82" t="str">
        <f>IF('Речевое развитие'!U8="","",IF('Речевое развитие'!U8=2,"сформирован",IF('Речевое развитие'!U8=0,"не сформирован", "в стадии формирования")))</f>
        <v/>
      </c>
      <c r="FJ7" s="82" t="e">
        <f>IF('Речевое развитие'!#REF!="","",IF('Речевое развитие'!#REF!=2,"сформирован",IF('Речевое развитие'!#REF!=0,"не сформирован", "в стадии формирования")))</f>
        <v>#REF!</v>
      </c>
      <c r="FK7" s="82" t="str">
        <f>IF('Художественно-эстетическое разв'!S9="","",IF('Художественно-эстетическое разв'!S9=2,"сформирован",IF('Художественно-эстетическое разв'!S9=0,"не сформирован", "в стадии формирования")))</f>
        <v/>
      </c>
      <c r="FL7" s="82" t="str">
        <f>IF('Художественно-эстетическое разв'!T9="","",IF('Художественно-эстетическое разв'!T9=2,"сформирован",IF('Художественно-эстетическое разв'!T9=0,"не сформирован", "в стадии формирования")))</f>
        <v/>
      </c>
      <c r="FM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7" s="82" t="str">
        <f>IF('Физическое развитие'!T8="","",IF('Физическое развитие'!T8=2,"сформирован",IF('Физическое развитие'!T8=0,"не сформирован", "в стадии формирования")))</f>
        <v/>
      </c>
      <c r="FO7" s="82" t="str">
        <f>IF('Физическое развитие'!U8="","",IF('Физическое развитие'!U8=2,"сформирован",IF('Физическое развитие'!U8=0,"не сформирован", "в стадии формирования")))</f>
        <v/>
      </c>
      <c r="FP7" s="82" t="str">
        <f>IF('Физическое развитие'!V8="","",IF('Физическое развитие'!V8=2,"сформирован",IF('Физическое развитие'!V8=0,"не сформирован", "в стадии формирования")))</f>
        <v/>
      </c>
      <c r="FQ7" s="82" t="e">
        <f>IF('Физическое развитие'!#REF!="","",IF('Физическое развитие'!#REF!=2,"сформирован",IF('Физическое развитие'!#REF!=0,"не сформирован", "в стадии формирования")))</f>
        <v>#REF!</v>
      </c>
      <c r="FR7" s="214" t="str">
        <f>IF('Социально-коммуникативное разви'!D9="","",IF('Социально-коммуникативное разви'!E9="","",IF('Социально-коммуникативное разви'!F9="","",IF('Социально-коммуникативное разви'!G9="","",IF('Социально-коммуникативное разви'!Q9="","",IF('Социально-коммуникативное разви'!R9="","",IF('Социально-коммуникативное разви'!S9="","",IF('Социально-коммуникативное разви'!#REF!="","",IF('Социально-коммуникативное разви'!#REF!="","",IF('Социально-коммуникативное разви'!#REF!="","",IF('Социально-коммуникативное разви'!T9="","",IF('Социально-коммуникативное разви'!Y9="","",IF('Социально-коммуникативное разви'!Z9="","",IF('Социально-коммуникативное разви'!AU9="","",IF('Социально-коммуникативное разви'!#REF!="","",IF('Социально-коммуникативное разви'!AZ9="","",IF('Социально-коммуникативное разви'!BA9="","",IF('Социально-коммуникативное разви'!BB9="","",IF('Познавательное развитие'!G9="","",IF('Познавательное развитие'!#REF!="","",IF('Познавательное развитие'!H9="","",IF('Познавательное развитие'!#REF!="","",IF('Познавательное развитие'!T9="","",IF('Познавательное развитие'!#REF!="","",IF('Познавательное развитие'!U9="","",IF('Познавательное развитие'!W9="","",IF('Познавательное развитие'!X9="","",IF('Познавательное развитие'!AB9="","",IF('Познавательное развитие'!AC9="","",IF('Познавательное развитие'!AD9="","",IF('Познавательное развитие'!AE9="","",IF('Познавательное развитие'!AF9="","",IF('Познавательное развитие'!#REF!="","",IF('Познавательное развитие'!AG9="","",IF('Познавательное развитие'!AH9="","",IF('Познавательное развитие'!#REF!="","",IF('Познавательное развитие'!AI9="","",IF('Познавательное развитие'!AJ9="","",IF('Познавательное развитие'!AK9="","",IF('Познавательное развитие'!AL9="","",IF('Речевое развитие'!Q8="","",IF('Речевое развитие'!R8="","",IF('Речевое развитие'!S8="","",IF('Речевое развитие'!T8="","",IF('Речевое развитие'!U8="","",IF('Речевое развитие'!#REF!="","",IF('Художественно-эстетическое разв'!S9="","",IF('Художественно-эстетическое разв'!T9="","",IF('Художественно-эстетическое разв'!#REF!="","",IF('Физическое развитие'!T8="","",IF('Физическое развитие'!U8="","",IF('Физическое развитие'!V8="","",IF('Физическое развитие'!#REF!="","",('Социально-коммуникативное разви'!D9+'Социально-коммуникативное разви'!E9+'Социально-коммуникативное разви'!F9+'Социально-коммуникативное разви'!G9+'Социально-коммуникативное разви'!Q9+'Социально-коммуникативное разви'!R9+'Социально-коммуникативное разви'!S9+'Социально-коммуникативное разви'!#REF!+'Социально-коммуникативное разви'!#REF!+'Социально-коммуникативное разви'!#REF!+'Социально-коммуникативное разви'!T9+'Социально-коммуникативное разви'!Y9+'Социально-коммуникативное разви'!Z9+'Социально-коммуникативное разви'!AU9+'Социально-коммуникативное разви'!#REF!+'Социально-коммуникативное разви'!AZ9+'Социально-коммуникативное разви'!BA9+'Социально-коммуникативное разви'!BB9+'Познавательное развитие'!G9+'Познавательное развитие'!#REF!+'Познавательное развитие'!H9+'Познавательное развитие'!#REF!+'Познавательное развитие'!T9+'Познавательное развитие'!#REF!+'Познавательное развитие'!U9+'Познавательное развитие'!W9+'Познавательное развитие'!X9+'Познавательное развитие'!AB9+'Познавательное развитие'!AC9+'Познавательное развитие'!AD9+'Познавательное развитие'!AE9+'Познавательное развитие'!AF9+'Познавательное развитие'!#REF!+'Познавательное развитие'!AG9+'Познавательное развитие'!AH9+'Познавательное развитие'!#REF!+'Познавательное развитие'!AI9+'Познавательное развитие'!AJ9+'Познавательное развитие'!AK9+'Познавательное развитие'!AL9+'Речевое развитие'!Q8+'Речевое развитие'!R8+'Речевое развитие'!S8+'Речевое развитие'!T8+'Речевое развитие'!U8+'Речевое развитие'!#REF!+'Художественно-эстетическое разв'!S9+'Художественно-эстетическое разв'!T9+'Художественно-эстетическое разв'!#REF!+'Физическое развитие'!T8+'Физическое развитие'!U8+'Физическое развитие'!V8+'Физическое развитие'!#REF!)/53)))))))))))))))))))))))))))))))))))))))))))))))))))))</f>
        <v/>
      </c>
      <c r="FS7" s="82" t="str">
        <f>'Целевые ориентиры'!EC8</f>
        <v/>
      </c>
    </row>
    <row r="8" spans="1:175">
      <c r="A8" s="82">
        <f>список!A7</f>
        <v>6</v>
      </c>
      <c r="B8" s="82" t="str">
        <f>IF(список!B7="","",список!B7)</f>
        <v/>
      </c>
      <c r="C8" s="82">
        <f>список!C7</f>
        <v>0</v>
      </c>
      <c r="D8" s="82" t="str">
        <f>IF('Социально-коммуникативное разви'!AA10="","",IF('Социально-коммуникативное разви'!AA10=2,"сформирован",IF('Социально-коммуникативное разви'!AA10=0,"не сформирован", "в стадии формирования")))</f>
        <v/>
      </c>
      <c r="E8" s="82" t="str">
        <f>IF('Социально-коммуникативное разви'!AF10="","",IF('Социально-коммуникативное разви'!AF10=2,"сформирован",IF('Социально-коммуникативное разви'!AF10=0,"не сформирован", "в стадии формирования")))</f>
        <v/>
      </c>
      <c r="F8" s="82" t="str">
        <f>IF('Социально-коммуникативное разви'!AG10="","",IF('Социально-коммуникативное разви'!AG10=2,"сформирован",IF('Социально-коммуникативное разви'!AG10=0,"не сформирован", "в стадии формирования")))</f>
        <v/>
      </c>
      <c r="G8" s="82" t="str">
        <f>IF('Социально-коммуникативное разви'!AH10="","",IF('Социально-коммуникативное разви'!AH10=2,"сформирован",IF('Социально-коммуникативное разви'!AH10=0,"не сформирован", "в стадии формирования")))</f>
        <v/>
      </c>
      <c r="H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8" s="82" t="str">
        <f>IF('Социально-коммуникативное разви'!AJ10="","",IF('Социально-коммуникативное разви'!AJ10=2,"сформирован",IF('Социально-коммуникативное разви'!AJ10=0,"не сформирован", "в стадии формирования")))</f>
        <v/>
      </c>
      <c r="K8" s="82" t="str">
        <f>IF('Социально-коммуникативное разви'!AK10="","",IF('Социально-коммуникативное разви'!AK10=2,"сформирован",IF('Социально-коммуникативное разви'!AK10=0,"не сформирован", "в стадии формирования")))</f>
        <v/>
      </c>
      <c r="L8" s="82" t="e">
        <f>IF('Познавательное развитие'!#REF!="","",IF('Познавательное развитие'!#REF!=2,"сформирован",IF('Познавательное развитие'!#REF!=0,"не сформирован", "в стадии формирования")))</f>
        <v>#REF!</v>
      </c>
      <c r="M8" s="82" t="str">
        <f>IF('Познавательное развитие'!D10="","",IF('Познавательное развитие'!D10=2,"сформирован",IF('Познавательное развитие'!D10=0,"не сформирован", "в стадии формирования")))</f>
        <v/>
      </c>
      <c r="N8" s="82" t="e">
        <f>IF('Познавательное развитие'!#REF!="","",IF('Познавательное развитие'!#REF!=2,"сформирован",IF('Познавательное развитие'!#REF!=0,"не сформирован", "в стадии формирования")))</f>
        <v>#REF!</v>
      </c>
      <c r="O8" s="82" t="str">
        <f>IF('Познавательное развитие'!I10="","",IF('Познавательное развитие'!I10=2,"сформирован",IF('Познавательное развитие'!I10=0,"не сформирован", "в стадии формирования")))</f>
        <v/>
      </c>
      <c r="P8" s="82" t="str">
        <f>IF('Познавательное развитие'!M10="","",IF('Познавательное развитие'!M10=2,"сформирован",IF('Познавательное развитие'!M10=0,"не сформирован", "в стадии формирования")))</f>
        <v/>
      </c>
      <c r="Q8" s="82" t="str">
        <f>IF('Познавательное развитие'!N10="","",IF('Познавательное развитие'!N10=2,"сформирован",IF('Познавательное развитие'!N10=0,"не сформирован", "в стадии формирования")))</f>
        <v/>
      </c>
      <c r="R8" s="82" t="str">
        <f>IF('Познавательное развитие'!O10="","",IF('Познавательное развитие'!O10=2,"сформирован",IF('Познавательное развитие'!O10=0,"не сформирован", "в стадии формирования")))</f>
        <v/>
      </c>
      <c r="S8" s="82" t="str">
        <f>IF('Познавательное развитие'!P10="","",IF('Познавательное развитие'!P10=2,"сформирован",IF('Познавательное развитие'!P10=0,"не сформирован", "в стадии формирования")))</f>
        <v/>
      </c>
      <c r="T8" s="82" t="str">
        <f>IF('Познавательное развитие'!Q10="","",IF('Познавательное развитие'!Q10=2,"сформирован",IF('Познавательное развитие'!Q10=0,"не сформирован", "в стадии формирования")))</f>
        <v/>
      </c>
      <c r="U8" s="82" t="str">
        <f>IF('Познавательное развитие'!Y10="","",IF('Познавательное развитие'!Y10=2,"сформирован",IF('Познавательное развитие'!Y10=0,"не сформирован", "в стадии формирования")))</f>
        <v/>
      </c>
      <c r="V8" s="82"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W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8" s="82" t="str">
        <f>IF('Художественно-эстетическое разв'!G10="","",IF('Художественно-эстетическое разв'!G10=2,"сформирован",IF('Художественно-эстетическое разв'!G10=0,"не сформирован", "в стадии формирования")))</f>
        <v/>
      </c>
      <c r="Y8" s="82" t="str">
        <f>IF('Художественно-эстетическое разв'!H10="","",IF('Художественно-эстетическое разв'!H10=2,"сформирован",IF('Художественно-эстетическое разв'!H10=0,"не сформирован", "в стадии формирования")))</f>
        <v/>
      </c>
      <c r="Z8" s="82" t="str">
        <f>IF('Художественно-эстетическое разв'!I10="","",IF('Художественно-эстетическое разв'!I10=2,"сформирован",IF('Художественно-эстетическое разв'!I10=0,"не сформирован", "в стадии формирования")))</f>
        <v/>
      </c>
      <c r="AA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8" s="82" t="str">
        <f>IF('Художественно-эстетическое разв'!L10="","",IF('Художественно-эстетическое разв'!L10=2,"сформирован",IF('Художественно-эстетическое разв'!L10=0,"не сформирован", "в стадии формирования")))</f>
        <v/>
      </c>
      <c r="AC8" s="82" t="str">
        <f>IF('Художественно-эстетическое разв'!M10="","",IF('Художественно-эстетическое разв'!M10=2,"сформирован",IF('Художественно-эстетическое разв'!M10=0,"не сформирован", "в стадии формирования")))</f>
        <v/>
      </c>
      <c r="AD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8" s="82" t="str">
        <f>IF('Художественно-эстетическое разв'!U10="","",IF('Художественно-эстетическое разв'!U10=2,"сформирован",IF('Художественно-эстетическое разв'!U10=0,"не сформирован", "в стадии формирования")))</f>
        <v/>
      </c>
      <c r="AG8" s="82" t="str">
        <f>IF('Физическое развитие'!W9="","",IF('Физическое развитие'!W9=2,"сформирован",IF('Физическое развитие'!W9=0,"не сформирован", "в стадии формирования")))</f>
        <v/>
      </c>
      <c r="AH8" s="214" t="str">
        <f>IF('Социально-коммуникативное разви'!AA10="","",IF('Социально-коммуникативное разви'!AF10="","",IF('Социально-коммуникативное разви'!AG10="","",IF('Социально-коммуникативное разви'!AH10="","",IF('Социально-коммуникативное разви'!#REF!="","",IF('Социально-коммуникативное разви'!#REF!="","",IF('Социально-коммуникативное разви'!AJ10="","",IF('Социально-коммуникативное разви'!AK10="","",IF('Познавательное развитие'!#REF!="","",IF('Познавательное развитие'!D10="","",IF('Познавательное развитие'!#REF!="","",IF('Познавательное развитие'!I10="","",IF('Познавательное развитие'!M10="","",IF('Познавательное развитие'!N10="","",IF('Познавательное развитие'!O10="","",IF('Познавательное развитие'!P10="","",IF('Познавательное развитие'!Q10="","",IF('Познавательное развитие'!Y10="","",IF('Художественно-эстетическое разв'!D10="","",IF('Художественно-эстетическое разв'!#REF!="","",IF('Художественно-эстетическое разв'!G10="","",IF('Художественно-эстетическое разв'!H10="","",IF('Художественно-эстетическое разв'!I10="","",IF('Художественно-эстетическое разв'!#REF!="","",IF('Художественно-эстетическое разв'!L10="","",IF('Художественно-эстетическое разв'!M10="","",IF('Художественно-эстетическое разв'!#REF!="","",IF('Художественно-эстетическое разв'!#REF!="","",IF('Художественно-эстетическое разв'!U10="","",IF('Физическое развитие'!#REF!="","",('Социально-коммуникативное разви'!AA10+'Социально-коммуникативное разви'!AF10+'Социально-коммуникативное разви'!AG10+'Социально-коммуникативное разви'!AH10+'Социально-коммуникативное разви'!#REF!+'Социально-коммуникативное разви'!#REF!+'Социально-коммуникативное разви'!AJ10+'Социально-коммуникативное разви'!AK10+'Познавательное развитие'!#REF!+'Познавательное развитие'!D10+'Познавательное развитие'!#REF!+'Познавательное развитие'!I10+'Познавательное развитие'!M10+'Познавательное развитие'!N10+'Познавательное развитие'!O10+'Познавательное развитие'!P10+'Познавательное развитие'!Q10+'Познавательное развитие'!Y10+'Художественно-эстетическое разв'!D10+'Художественно-эстетическое разв'!#REF!+'Художественно-эстетическое разв'!G10+'Художественно-эстетическое разв'!H10+'Художественно-эстетическое разв'!I10+'Художественно-эстетическое разв'!#REF!+'Художественно-эстетическое разв'!L10+'Художественно-эстетическое разв'!M10+'Художественно-эстетическое разв'!#REF!+'Художественно-эстетическое разв'!#REF!+'Художественно-эстетическое разв'!U10+'Физическое развитие'!#REF!)/30))))))))))))))))))))))))))))))</f>
        <v/>
      </c>
      <c r="AI8" s="82" t="str">
        <f>'Целевые ориентиры'!AA9</f>
        <v/>
      </c>
      <c r="AJ8" s="82"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AK8" s="82"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AL8" s="82" t="str">
        <f>IF('Социально-коммуникативное разви'!I10="","",IF('Социально-коммуникативное разви'!I10=2,"сформирован",IF('Социально-коммуникативное разви'!I10=0,"не сформирован", "в стадии формирования")))</f>
        <v/>
      </c>
      <c r="AM8" s="82" t="str">
        <f>IF('Социально-коммуникативное разви'!J10="","",IF('Социально-коммуникативное разви'!J10=2,"сформирован",IF('Социально-коммуникативное разви'!J10=0,"не сформирован", "в стадии формирования")))</f>
        <v/>
      </c>
      <c r="AN8" s="82"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AO8" s="82"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AP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8" s="82" t="str">
        <f>IF('Социально-коммуникативное разви'!X10="","",IF('Социально-коммуникативное разви'!X10=2,"сформирован",IF('Социально-коммуникативное разви'!X10=0,"не сформирован", "в стадии формирования")))</f>
        <v/>
      </c>
      <c r="AR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8" s="82" t="e">
        <f>IF('Познавательное развитие'!#REF!="","",IF('Познавательное развитие'!#REF!=2,"сформирован",IF('Познавательное развитие'!#REF!=0,"не сформирован", "в стадии формирования")))</f>
        <v>#REF!</v>
      </c>
      <c r="AT8" s="82" t="str">
        <f>IF('Познавательное развитие'!V10="","",IF('Познавательное развитие'!V10=2,"сформирован",IF('Познавательное развитие'!V10=0,"не сформирован", "в стадии формирования")))</f>
        <v/>
      </c>
      <c r="AU8" s="82" t="str">
        <f>IF('Художественно-эстетическое разв'!Z10="","",IF('Художественно-эстетическое разв'!Z10=2,"сформирован",IF('Художественно-эстетическое разв'!Z10=0,"не сформирован", "в стадии формирования")))</f>
        <v/>
      </c>
      <c r="AV8" s="82" t="str">
        <f>IF('Художественно-эстетическое разв'!AE10="","",IF('Художественно-эстетическое разв'!AE10=2,"сформирован",IF('Художественно-эстетическое разв'!AE10=0,"не сформирован", "в стадии формирования")))</f>
        <v/>
      </c>
      <c r="AW8" s="82" t="e">
        <f>IF('Физическое развитие'!#REF!="","",IF('Физическое развитие'!#REF!=2,"сформирован",IF('Физическое развитие'!#REF!=0,"не сформирован", "в стадии формирования")))</f>
        <v>#REF!</v>
      </c>
      <c r="AX8" s="82" t="e">
        <f>IF('Физическое развитие'!#REF!="","",IF('Физическое развитие'!#REF!=2,"сформирован",IF('Физическое развитие'!#REF!=0,"не сформирован", "в стадии формирования")))</f>
        <v>#REF!</v>
      </c>
      <c r="AY8" s="214" t="str">
        <f>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разви'!#REF!="","",IF('Социально-коммуникативное разви'!X10="","",IF('Социально-коммуникативное разви'!#REF!="","",IF('Познавательное развитие'!#REF!="","",IF('Познавательное развитие'!V10="","",IF('Художественно-эстетическое разв'!Z10="","",IF('Художественно-эстетическое разв'!AE10="","",IF('Физическое развитие'!#REF!="","",IF('Физическое развитие'!#REF!="","",('Социально-коммуникативное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разви'!#REF!+'Социально-коммуникативное разви'!X10+'Социально-коммуникативное разви'!#REF!+'Познавательное развитие'!#REF!+'Познавательное развитие'!V10+'Художественно-эстетическое разв'!Z10+'Художественно-эстетическое разв'!AE10+'Физическое развитие'!#REF!+'Физическое развитие'!#REF!)/15)))))))))))))))</f>
        <v/>
      </c>
      <c r="AZ8" s="82" t="str">
        <f>'Целевые ориентиры'!AM9</f>
        <v/>
      </c>
      <c r="BA8" s="82" t="str">
        <f>IF('Социально-коммуникативное разви'!U10="","",IF('Социально-коммуникативное разви'!U10=2,"сформирован",IF('Социально-коммуникативное разви'!U10=0,"не сформирован", "в стадии формирования")))</f>
        <v/>
      </c>
      <c r="BB8" s="82" t="str">
        <f>IF('Социально-коммуникативное разви'!V10="","",IF('Социально-коммуникативное разви'!V10=2,"сформирован",IF('Социально-коммуникативное разви'!V10=0,"не сформирован", "в стадии формирования")))</f>
        <v/>
      </c>
      <c r="BC8" s="82" t="str">
        <f>IF('Социально-коммуникативное разви'!W10="","",IF('Социально-коммуникативное разви'!W10=2,"сформирован",IF('Социально-коммуникативное разви'!W10=0,"не сформирован", "в стадии формирования")))</f>
        <v/>
      </c>
      <c r="BD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8" s="82" t="str">
        <f>IF('Художественно-эстетическое разв'!AC10="","",IF('Художественно-эстетическое разв'!AC10=2,"сформирован",IF('Художественно-эстетическое разв'!AC10=0,"не сформирован", "в стадии формирования")))</f>
        <v/>
      </c>
      <c r="BG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8" s="82" t="str">
        <f>IF('Художественно-эстетическое разв'!AD10="","",IF('Художественно-эстетическое разв'!AD10=2,"сформирован",IF('Художественно-эстетическое разв'!AD10=0,"не сформирован", "в стадии формирования")))</f>
        <v/>
      </c>
      <c r="BI8" s="214" t="str">
        <f>IF('Социально-коммуникативное разви'!U10="","",IF('Социально-коммуникативное разви'!V10="","",IF('Социально-коммуникативное разви'!W10="","",IF('Художественно-эстетическое разв'!#REF!="","",IF('Художественно-эстетическое разв'!#REF!="","",IF('Художественно-эстетическое разв'!AC10="","",IF('Художественно-эстетическое разв'!#REF!="","",IF('Художественно-эстетическое разв'!AD10="","",('Социально-коммуникативное разви'!U10+'Социально-коммуникативное разви'!V10+'Социально-коммуникативное разви'!W10+'Художественно-эстетическое разв'!#REF!+'Художественно-эстетическое разв'!#REF!+'Художественно-эстетическое разв'!AC10+'Художественно-эстетическое разв'!#REF!+'Художественно-эстетическое разв'!AD10)/8))))))))</f>
        <v/>
      </c>
      <c r="BJ8" s="82" t="str">
        <f>'Целевые ориентиры'!AT9</f>
        <v/>
      </c>
      <c r="BK8" s="82" t="str">
        <f>IF('Речевое развитие'!D9="","",IF('Речевое развитие'!D9=2,"сформирован",IF('Речевое развитие'!D9=0,"не сформирован", "в стадии формирования")))</f>
        <v/>
      </c>
      <c r="BL8" s="82" t="e">
        <f>IF('Речевое развитие'!#REF!="","",IF('Речевое развитие'!#REF!=2,"сформирован",IF('Речевое развитие'!#REF!=0,"не сформирован", "в стадии формирования")))</f>
        <v>#REF!</v>
      </c>
      <c r="BM8" s="82" t="str">
        <f>IF('Речевое развитие'!E9="","",IF('Речевое развитие'!E9=2,"сформирован",IF('Речевое развитие'!E9=0,"не сформирован", "в стадии формирования")))</f>
        <v/>
      </c>
      <c r="BN8" s="82" t="str">
        <f>IF('Речевое развитие'!F9="","",IF('Речевое развитие'!F9=2,"сформирован",IF('Речевое развитие'!F9=0,"не сформирован", "в стадии формирования")))</f>
        <v/>
      </c>
      <c r="BO8" s="82" t="str">
        <f>IF('Речевое развитие'!G9="","",IF('Речевое развитие'!G9=2,"сформирован",IF('Речевое развитие'!G9=0,"не сформирован", "в стадии формирования")))</f>
        <v/>
      </c>
      <c r="BP8" s="82" t="str">
        <f>IF('Речевое развитие'!H9="","",IF('Речевое развитие'!H9=2,"сформирован",IF('Речевое развитие'!H9=0,"не сформирован", "в стадии формирования")))</f>
        <v/>
      </c>
      <c r="BQ8" s="82" t="e">
        <f>IF('Речевое развитие'!#REF!="","",IF('Речевое развитие'!#REF!=2,"сформирован",IF('Речевое развитие'!#REF!=0,"не сформирован", "в стадии формирования")))</f>
        <v>#REF!</v>
      </c>
      <c r="BR8" s="82" t="str">
        <f>IF('Речевое развитие'!I9="","",IF('Речевое развитие'!I9=2,"сформирован",IF('Речевое развитие'!I9=0,"не сформирован", "в стадии формирования")))</f>
        <v/>
      </c>
      <c r="BS8" s="82" t="str">
        <f>IF('Речевое развитие'!J9="","",IF('Речевое развитие'!J9=2,"сформирован",IF('Речевое развитие'!J9=0,"не сформирован", "в стадии формирования")))</f>
        <v/>
      </c>
      <c r="BT8" s="82" t="str">
        <f>IF('Речевое развитие'!K9="","",IF('Речевое развитие'!K9=2,"сформирован",IF('Речевое развитие'!K9=0,"не сформирован", "в стадии формирования")))</f>
        <v/>
      </c>
      <c r="BU8" s="82" t="str">
        <f>IF('Речевое развитие'!L9="","",IF('Речевое развитие'!L9=2,"сформирован",IF('Речевое развитие'!L9=0,"не сформирован", "в стадии формирования")))</f>
        <v/>
      </c>
      <c r="BV8" s="82" t="str">
        <f>IF('Речевое развитие'!M9="","",IF('Речевое развитие'!M9=2,"сформирован",IF('Речевое развитие'!M9=0,"не сформирован", "в стадии формирования")))</f>
        <v/>
      </c>
      <c r="BW8" s="82" t="str">
        <f>IF('Речевое развитие'!N9="","",IF('Речевое развитие'!N9=2,"сформирован",IF('Речевое развитие'!N9=0,"не сформирован", "в стадии формирования")))</f>
        <v/>
      </c>
      <c r="BX8" s="82" t="str">
        <f>IF('Речевое развитие'!D9="","",IF('Речевое развитие'!#REF!="","",IF('Речевое развитие'!E9="","",IF('Речевое развитие'!F9="","",IF('Речевое развитие'!G9="","",IF('Речевое развитие'!H9="","",IF('Речевое развитие'!#REF!="","",IF('Речевое развитие'!I9="","",IF('Речевое развитие'!J9="","",IF('Речевое развитие'!K9="","",IF('Речевое развитие'!L9="","",IF('Речевое развитие'!M9="","",IF('Речевое развитие'!N9="","",('Речевое развитие'!D9+'Речевое развитие'!#REF!+'Речевое развитие'!E9+'Речевое развитие'!F9+'Речевое развитие'!G9+'Речевое развитие'!H9+'Речевое развитие'!#REF!+'Речевое развитие'!I9+'Речевое развитие'!J9+'Речевое развитие'!K9+'Речевое развитие'!L9+'Речевое развитие'!M9+'Речевое развитие'!N9)/13)))))))))))))</f>
        <v/>
      </c>
      <c r="BY8" s="82" t="str">
        <f>'Целевые ориентиры'!BG9</f>
        <v/>
      </c>
      <c r="BZ8" s="82" t="str">
        <f>IF('Художественно-эстетическое разв'!Y10="","",IF('Художественно-эстетическое разв'!Y10=2,"сформирован",IF('Художественно-эстетическое разв'!Y10=0,"не сформирован", "в стадии формирования")))</f>
        <v/>
      </c>
      <c r="CA8" s="82" t="e">
        <f>IF('Физическое развитие'!#REF!="","",IF('Физическое развитие'!#REF!=2,"сформирован",IF('Физическое развитие'!#REF!=0,"не сформирован", "в стадии формирования")))</f>
        <v>#REF!</v>
      </c>
      <c r="CB8" s="82" t="e">
        <f>IF('Физическое развитие'!#REF!="","",IF('Физическое развитие'!#REF!=2,"сформирован",IF('Физическое развитие'!#REF!=0,"не сформирован", "в стадии формирования")))</f>
        <v>#REF!</v>
      </c>
      <c r="CC8" s="82" t="str">
        <f>IF('Физическое развитие'!D9="","",IF('Физическое развитие'!D9=2,"сформирован",IF('Физическое развитие'!D9=0,"не сформирован", "в стадии формирования")))</f>
        <v/>
      </c>
      <c r="CD8" s="82" t="str">
        <f>IF('Физическое развитие'!E9="","",IF('Физическое развитие'!E9=2,"сформирован",IF('Физическое развитие'!E9=0,"не сформирован", "в стадии формирования")))</f>
        <v/>
      </c>
      <c r="CE8" s="82" t="str">
        <f>IF('Физическое развитие'!F9="","",IF('Физическое развитие'!F9=2,"сформирован",IF('Физическое развитие'!F9=0,"не сформирован", "в стадии формирования")))</f>
        <v/>
      </c>
      <c r="CF8" s="82" t="str">
        <f>IF('Физическое развитие'!H9="","",IF('Физическое развитие'!H9=2,"сформирован",IF('Физическое развитие'!H9=0,"не сформирован", "в стадии формирования")))</f>
        <v/>
      </c>
      <c r="CG8" s="82" t="str">
        <f>IF('Физическое развитие'!I9="","",IF('Физическое развитие'!I9=2,"сформирован",IF('Физическое развитие'!I9=0,"не сформирован", "в стадии формирования")))</f>
        <v/>
      </c>
      <c r="CH8" s="82" t="str">
        <f>IF('Физическое развитие'!J9="","",IF('Физическое развитие'!J9=2,"сформирован",IF('Физическое развитие'!J9=0,"не сформирован", "в стадии формирования")))</f>
        <v/>
      </c>
      <c r="CI8" s="82" t="str">
        <f>IF('Физическое развитие'!L9="","",IF('Физическое развитие'!L9=2,"сформирован",IF('Физическое развитие'!L9=0,"не сформирован", "в стадии формирования")))</f>
        <v/>
      </c>
      <c r="CJ8" s="82" t="str">
        <f>IF('Физическое развитие'!M9="","",IF('Физическое развитие'!M9=2,"сформирован",IF('Физическое развитие'!M9=0,"не сформирован", "в стадии формирования")))</f>
        <v/>
      </c>
      <c r="CK8" s="82" t="e">
        <f>IF('Физическое развитие'!#REF!="","",IF('Физическое развитие'!#REF!=2,"сформирован",IF('Физическое развитие'!#REF!=0,"не сформирован", "в стадии формирования")))</f>
        <v>#REF!</v>
      </c>
      <c r="CL8" s="82" t="e">
        <f>IF('Физическое развитие'!#REF!="","",IF('Физическое развитие'!#REF!=2,"сформирован",IF('Физическое развитие'!#REF!=0,"не сформирован", "в стадии формирования")))</f>
        <v>#REF!</v>
      </c>
      <c r="CM8" s="82" t="e">
        <f>IF('Физическое развитие'!#REF!="","",IF('Физическое развитие'!#REF!=2,"сформирован",IF('Физическое развитие'!#REF!=0,"не сформирован", "в стадии формирования")))</f>
        <v>#REF!</v>
      </c>
      <c r="CN8" s="82" t="str">
        <f>IF('Физическое развитие'!N9="","",IF('Физическое развитие'!N9=2,"сформирован",IF('Физическое развитие'!N9=0,"не сформирован", "в стадии формирования")))</f>
        <v/>
      </c>
      <c r="CO8" s="82" t="str">
        <f>IF('Физическое развитие'!O9="","",IF('Физическое развитие'!O9=2,"сформирован",IF('Физическое развитие'!O9=0,"не сформирован", "в стадии формирования")))</f>
        <v/>
      </c>
      <c r="CP8" s="82" t="str">
        <f>IF('Физическое развитие'!P9="","",IF('Физическое развитие'!P9=2,"сформирован",IF('Физическое развитие'!P9=0,"не сформирован", "в стадии формирования")))</f>
        <v/>
      </c>
      <c r="CQ8" s="82" t="str">
        <f>IF('Физическое развитие'!Q9="","",IF('Физическое развитие'!Q9=2,"сформирован",IF('Физическое развитие'!Q9=0,"не сформирован", "в стадии формирования")))</f>
        <v/>
      </c>
      <c r="CR8" s="214" t="str">
        <f>IF('Художественно-эстетическое разв'!Y10="","",IF('Физическое развитие'!#REF!="","",IF('Физическое развитие'!#REF!="","",IF('Физическое развитие'!D9="","",IF('Физическое развитие'!E9="","",IF('Физическое развитие'!F9="","",IF('Физическое развитие'!H9="","",IF('Физическое развитие'!I9="","",IF('Физическое развитие'!J9="","",IF('Физическое развитие'!L9="","",IF('Физическое развитие'!M9="","",IF('Физическое развитие'!#REF!="","",IF('Физическое развитие'!#REF!="","",IF('Физическое развитие'!#REF!="","",IF('Физическое развитие'!N9="","",IF('Физическое развитие'!O9="","",IF('Физическое развитие'!P9="","",IF('Физическое развитие'!Q9="","",('Художественно-эстетическое разв'!Y10+'Физическое развитие'!#REF!+'Физическое развитие'!#REF!+'Физическое развитие'!D9+'Физическое развитие'!E9+'Физическое развитие'!F9+'Физическое развитие'!H9+'Физическое развитие'!I9+'Физическое развитие'!J9+'Физическое развитие'!L9+'Физическое развитие'!M9+'Физическое развитие'!#REF!+'Физическое развитие'!#REF!+'Физическое развитие'!#REF!+'Физическое развитие'!N9+'Физическое развитие'!O9+'Физическое развитие'!P9+'Физическое развитие'!Q9)/18))))))))))))))))))</f>
        <v/>
      </c>
      <c r="CS8" s="82" t="str">
        <f>'Целевые ориентиры'!BW9</f>
        <v/>
      </c>
      <c r="CT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8" s="82"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CV8" s="82" t="str">
        <f>IF('Социально-коммуникативное разви'!N10="","",IF('Социально-коммуникативное разви'!N10=2,"сформирован",IF('Социально-коммуникативное разви'!N10=0,"не сформирован", "в стадии формирования")))</f>
        <v/>
      </c>
      <c r="CW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8" s="82" t="str">
        <f>IF('Социально-коммуникативное разви'!AI10="","",IF('Социально-коммуникативное разви'!AI10=2,"сформирован",IF('Социально-коммуникативное разви'!AI10=0,"не сформирован", "в стадии формирования")))</f>
        <v/>
      </c>
      <c r="CY8" s="82" t="str">
        <f>IF('Социально-коммуникативное разви'!AN10="","",IF('Социально-коммуникативное разви'!AN10=2,"сформирован",IF('Социально-коммуникативное разви'!AN10=0,"не сформирован", "в стадии формирования")))</f>
        <v/>
      </c>
      <c r="CZ8" s="82" t="str">
        <f>IF('Социально-коммуникативное разви'!AO10="","",IF('Социально-коммуникативное разви'!AO10=2,"сформирован",IF('Социально-коммуникативное разви'!AO10=0,"не сформирован", "в стадии формирования")))</f>
        <v/>
      </c>
      <c r="DA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8" s="82" t="str">
        <f>IF('Социально-коммуникативное разви'!AP10="","",IF('Социально-коммуникативное разви'!AP10=2,"сформирован",IF('Социально-коммуникативное разви'!AP10=0,"не сформирован", "в стадии формирования")))</f>
        <v/>
      </c>
      <c r="DC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8" s="82" t="str">
        <f>IF('Социально-коммуникативное разви'!AQ10="","",IF('Социально-коммуникативное разви'!AQ10=2,"сформирован",IF('Социально-коммуникативное разви'!AQ10=0,"не сформирован", "в стадии формирования")))</f>
        <v/>
      </c>
      <c r="DE8" s="82" t="str">
        <f>IF('Социально-коммуникативное разви'!AR10="","",IF('Социально-коммуникативное разви'!AR10=2,"сформирован",IF('Социально-коммуникативное разви'!AR10=0,"не сформирован", "в стадии формирования")))</f>
        <v/>
      </c>
      <c r="DF8" s="82" t="str">
        <f>IF('Социально-коммуникативное разви'!AS10="","",IF('Социально-коммуникативное разви'!AS10=2,"сформирован",IF('Социально-коммуникативное разви'!AS10=0,"не сформирован", "в стадии формирования")))</f>
        <v/>
      </c>
      <c r="DG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8" s="82" t="str">
        <f>IF('Социально-коммуникативное разви'!AT10="","",IF('Социально-коммуникативное разви'!AT10=2,"сформирован",IF('Социально-коммуникативное разви'!AT10=0,"не сформирован", "в стадии формирования")))</f>
        <v/>
      </c>
      <c r="DI8" s="82" t="str">
        <f>IF('Социально-коммуникативное разви'!AV10="","",IF('Социально-коммуникативное разви'!AV10=2,"сформирован",IF('Социально-коммуникативное разви'!AV10=0,"не сформирован", "в стадии формирования")))</f>
        <v/>
      </c>
      <c r="DJ8" s="82" t="str">
        <f>IF('Социально-коммуникативное разви'!AW10="","",IF('Социально-коммуникативное разви'!AW10=2,"сформирован",IF('Социально-коммуникативное разви'!AW10=0,"не сформирован", "в стадии формирования")))</f>
        <v/>
      </c>
      <c r="DK8" s="82" t="str">
        <f>IF('Социально-коммуникативное разви'!AX10="","",IF('Социально-коммуникативное разви'!AX10=2,"сформирован",IF('Социально-коммуникативное разви'!AX10=0,"не сформирован", "в стадии формирования")))</f>
        <v/>
      </c>
      <c r="DL8" s="82" t="str">
        <f>IF('Социально-коммуникативное разви'!AY10="","",IF('Социально-коммуникативное разви'!AY10=2,"сформирован",IF('Социально-коммуникативное разви'!AY10=0,"не сформирован", "в стадии формирования")))</f>
        <v/>
      </c>
      <c r="DM8" s="82" t="str">
        <f>IF('Физическое развитие'!K9="","",IF('Физическое развитие'!K9=2,"сформирован",IF('Физическое развитие'!K9=0,"не сформирован", "в стадии формирования")))</f>
        <v/>
      </c>
      <c r="DN8" s="82" t="e">
        <f>IF('Физическое развитие'!#REF!="","",IF('Физическое развитие'!#REF!=2,"сформирован",IF('Физическое развитие'!#REF!=0,"не сформирован", "в стадии формирования")))</f>
        <v>#REF!</v>
      </c>
      <c r="DO8" s="214" t="e">
        <f>IF('Социально-коммуникативное разви'!#REF!="","",IF('Социально-коммуникативное разви'!M10="","",IF('Социально-коммуникативное разви'!N10="","",IF('Социально-коммуникативное разви'!#REF!="","",IF('Социально-коммуникативное разви'!AI10="","",IF('Социально-коммуникативное разви'!AN10="","",IF('Социально-коммуникативное разви'!AO10="","",IF('Социально-коммуникативное разви'!#REF!="","",IF('Социально-коммуникативное разви'!AP10="","",IF('Социально-коммуникативное разви'!#REF!="","",IF('Социально-коммуникативное разви'!AQ10="","",IF('Социально-коммуникативное разви'!AR10="","",IF('Социально-коммуникативное разви'!AS10="","",IF('Социально-коммуникативное разви'!#REF!="","",IF('Социально-коммуникативное разви'!AT10="","",IF('Социально-коммуникативное разви'!AV10="","",IF('Социально-коммуникативное разви'!AW10="","",IF('Социально-коммуникативное разви'!AX10="","",IF('Социально-коммуникативное разви'!AY10="","",IF('Физическое развитие'!K9="","",IF('Физическое развитие'!#REF!="","",('Социально-коммуникативное разви'!#REF!+'Социально-коммуникативное разви'!M10+'Социально-коммуникативное разви'!N10+'Социально-коммуникативное разви'!#REF!+'Социально-коммуникативное разви'!AI10+'Социально-коммуникативное разви'!AN10+'Социально-коммуникативное разви'!AO10+'Социально-коммуникативное разви'!#REF!+'Социально-коммуникативное разви'!AP10+'Социально-коммуникативное разви'!#REF!+'Социально-коммуникативное разви'!AQ10+'Социально-коммуникативное разви'!AR10+'Социально-коммуникативное разви'!AS10+'Социально-коммуникативное разви'!#REF!+'Социально-коммуникативное разви'!AT10+'Социально-коммуникативное разви'!AV10+'Социально-коммуникативное разви'!AW10+'Социально-коммуникативное разви'!AX10+'Социально-коммуникативное разви'!AY10+'Физическое развитие'!K9+'Физическое развитие'!#REF!)/21)))))))))))))))))))))</f>
        <v>#REF!</v>
      </c>
      <c r="DP8" s="82" t="str">
        <f>'Целевые ориентиры'!CN9</f>
        <v/>
      </c>
      <c r="DQ8" s="82" t="str">
        <f>IF('Социально-коммуникативное разви'!D10="","",IF('Социально-коммуникативное разви'!D10=2,"сформирован",IF('Социально-коммуникативное разви'!D10=0,"не сформирован", "в стадии формирования")))</f>
        <v/>
      </c>
      <c r="DR8" s="82" t="str">
        <f>IF('Социально-коммуникативное разви'!E10="","",IF('Социально-коммуникативное разви'!E10=2,"сформирован",IF('Социально-коммуникативное разви'!E10=0,"не сформирован", "в стадии формирования")))</f>
        <v/>
      </c>
      <c r="DS8" s="82" t="str">
        <f>IF('Социально-коммуникативное разви'!F10="","",IF('Социально-коммуникативное разви'!F10=2,"сформирован",IF('Социально-коммуникативное разви'!F10=0,"не сформирован", "в стадии формирования")))</f>
        <v/>
      </c>
      <c r="DT8" s="82"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DU8" s="82" t="str">
        <f>IF('Социально-коммуникативное разви'!Q10="","",IF('Социально-коммуникативное разви'!Q10=2,"сформирован",IF('Социально-коммуникативное разви'!Q10=0,"не сформирован", "в стадии формирования")))</f>
        <v/>
      </c>
      <c r="DV8" s="82" t="str">
        <f>IF('Социально-коммуникативное разви'!R10="","",IF('Социально-коммуникативное разви'!R10=2,"сформирован",IF('Социально-коммуникативное разви'!R10=0,"не сформирован", "в стадии формирования")))</f>
        <v/>
      </c>
      <c r="DW8" s="82" t="str">
        <f>IF('Социально-коммуникативное разви'!S10="","",IF('Социально-коммуникативное разви'!S10=2,"сформирован",IF('Социально-коммуникативное разви'!S10=0,"не сформирован", "в стадии формирования")))</f>
        <v/>
      </c>
      <c r="DX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8" s="82" t="str">
        <f>IF('Социально-коммуникативное разви'!T10="","",IF('Социально-коммуникативное разви'!T10=2,"сформирован",IF('Социально-коммуникативное разви'!T10=0,"не сформирован", "в стадии формирования")))</f>
        <v/>
      </c>
      <c r="EB8" s="82" t="str">
        <f>IF('Социально-коммуникативное разви'!Y10="","",IF('Социально-коммуникативное разви'!Y10=2,"сформирован",IF('Социально-коммуникативное разви'!Y10=0,"не сформирован", "в стадии формирования")))</f>
        <v/>
      </c>
      <c r="EC8" s="82" t="str">
        <f>IF('Социально-коммуникативное разви'!Z10="","",IF('Социально-коммуникативное разви'!Z10=2,"сформирован",IF('Социально-коммуникативное разви'!Z10=0,"не сформирован", "в стадии формирования")))</f>
        <v/>
      </c>
      <c r="ED8" s="82" t="str">
        <f>IF('Социально-коммуникативное разви'!AU10="","",IF('Социально-коммуникативное разви'!AU10=2,"сформирован",IF('Социально-коммуникативное разви'!AU10=0,"не сформирован", "в стадии формирования")))</f>
        <v/>
      </c>
      <c r="EE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8" s="82" t="str">
        <f>IF('Социально-коммуникативное разви'!AZ10="","",IF('Социально-коммуникативное разви'!AZ10=2,"сформирован",IF('Социально-коммуникативное разви'!AZ10=0,"не сформирован", "в стадии формирования")))</f>
        <v/>
      </c>
      <c r="EG8" s="82" t="str">
        <f>IF('Социально-коммуникативное разви'!BA10="","",IF('Социально-коммуникативное разви'!BA10=2,"сформирован",IF('Социально-коммуникативное разви'!BA10=0,"не сформирован", "в стадии формирования")))</f>
        <v/>
      </c>
      <c r="EH8" s="82" t="str">
        <f>IF('Социально-коммуникативное разви'!BB10="","",IF('Социально-коммуникативное разви'!BB10=2,"сформирован",IF('Социально-коммуникативное разви'!BB10=0,"не сформирован", "в стадии формирования")))</f>
        <v/>
      </c>
      <c r="EI8" s="82" t="str">
        <f>IF('Познавательное развитие'!G10="","",IF('Познавательное развитие'!G10=2,"сформирован",IF('Познавательное развитие'!G10=0,"не сформирован", "в стадии формирования")))</f>
        <v/>
      </c>
      <c r="EJ8" s="82" t="e">
        <f>IF('Познавательное развитие'!#REF!="","",IF('Познавательное развитие'!#REF!=2,"сформирован",IF('Познавательное развитие'!#REF!=0,"не сформирован", "в стадии формирования")))</f>
        <v>#REF!</v>
      </c>
      <c r="EK8" s="82" t="str">
        <f>IF('Познавательное развитие'!H10="","",IF('Познавательное развитие'!H10=2,"сформирован",IF('Познавательное развитие'!H10=0,"не сформирован", "в стадии формирования")))</f>
        <v/>
      </c>
      <c r="EL8" s="82" t="e">
        <f>IF('Познавательное развитие'!#REF!="","",IF('Познавательное развитие'!#REF!=2,"сформирован",IF('Познавательное развитие'!#REF!=0,"не сформирован", "в стадии формирования")))</f>
        <v>#REF!</v>
      </c>
      <c r="EM8" s="82" t="str">
        <f>IF('Познавательное развитие'!T10="","",IF('Познавательное развитие'!T10=2,"сформирован",IF('Познавательное развитие'!T10=0,"не сформирован", "в стадии формирования")))</f>
        <v/>
      </c>
      <c r="EN8" s="82" t="e">
        <f>IF('Познавательное развитие'!#REF!="","",IF('Познавательное развитие'!#REF!=2,"сформирован",IF('Познавательное развитие'!#REF!=0,"не сформирован", "в стадии формирования")))</f>
        <v>#REF!</v>
      </c>
      <c r="EO8" s="82" t="str">
        <f>IF('Познавательное развитие'!U10="","",IF('Познавательное развитие'!U10=2,"сформирован",IF('Познавательное развитие'!U10=0,"не сформирован", "в стадии формирования")))</f>
        <v/>
      </c>
      <c r="EP8" s="82" t="str">
        <f>IF('Познавательное развитие'!W10="","",IF('Познавательное развитие'!W10=2,"сформирован",IF('Познавательное развитие'!W10=0,"не сформирован", "в стадии формирования")))</f>
        <v/>
      </c>
      <c r="EQ8" s="82" t="str">
        <f>IF('Познавательное развитие'!X10="","",IF('Познавательное развитие'!X10=2,"сформирован",IF('Познавательное развитие'!X10=0,"не сформирован", "в стадии формирования")))</f>
        <v/>
      </c>
      <c r="ER8" s="82" t="str">
        <f>IF('Познавательное развитие'!AB10="","",IF('Познавательное развитие'!AB10=2,"сформирован",IF('Познавательное развитие'!AB10=0,"не сформирован", "в стадии формирования")))</f>
        <v/>
      </c>
      <c r="ES8" s="82" t="str">
        <f>IF('Познавательное развитие'!AC10="","",IF('Познавательное развитие'!AC10=2,"сформирован",IF('Познавательное развитие'!AC10=0,"не сформирован", "в стадии формирования")))</f>
        <v/>
      </c>
      <c r="ET8" s="82" t="str">
        <f>IF('Познавательное развитие'!AD10="","",IF('Познавательное развитие'!AD10=2,"сформирован",IF('Познавательное развитие'!AD10=0,"не сформирован", "в стадии формирования")))</f>
        <v/>
      </c>
      <c r="EU8" s="82" t="str">
        <f>IF('Познавательное развитие'!AE10="","",IF('Познавательное развитие'!AE10=2,"сформирован",IF('Познавательное развитие'!AE10=0,"не сформирован", "в стадии формирования")))</f>
        <v/>
      </c>
      <c r="EV8" s="82" t="str">
        <f>IF('Познавательное развитие'!AF10="","",IF('Познавательное развитие'!AF10=2,"сформирован",IF('Познавательное развитие'!AF10=0,"не сформирован", "в стадии формирования")))</f>
        <v/>
      </c>
      <c r="EW8" s="82" t="e">
        <f>IF('Познавательное развитие'!#REF!="","",IF('Познавательное развитие'!#REF!=2,"сформирован",IF('Познавательное развитие'!#REF!=0,"не сформирован", "в стадии формирования")))</f>
        <v>#REF!</v>
      </c>
      <c r="EX8" s="82" t="str">
        <f>IF('Познавательное развитие'!AG10="","",IF('Познавательное развитие'!AG10=2,"сформирован",IF('Познавательное развитие'!AG10=0,"не сформирован", "в стадии формирования")))</f>
        <v/>
      </c>
      <c r="EY8" s="82" t="str">
        <f>IF('Познавательное развитие'!AH10="","",IF('Познавательное развитие'!AH10=2,"сформирован",IF('Познавательное развитие'!AH10=0,"не сформирован", "в стадии формирования")))</f>
        <v/>
      </c>
      <c r="EZ8" s="82" t="e">
        <f>IF('Познавательное развитие'!#REF!="","",IF('Познавательное развитие'!#REF!=2,"сформирован",IF('Познавательное развитие'!#REF!=0,"не сформирован", "в стадии формирования")))</f>
        <v>#REF!</v>
      </c>
      <c r="FA8" s="82" t="str">
        <f>IF('Познавательное развитие'!AI10="","",IF('Познавательное развитие'!AI10=2,"сформирован",IF('Познавательное развитие'!AI10=0,"не сформирован", "в стадии формирования")))</f>
        <v/>
      </c>
      <c r="FB8" s="82" t="str">
        <f>IF('Познавательное развитие'!AJ10="","",IF('Познавательное развитие'!AJ10=2,"сформирован",IF('Познавательное развитие'!AJ10=0,"не сформирован", "в стадии формирования")))</f>
        <v/>
      </c>
      <c r="FC8" s="82" t="str">
        <f>IF('Познавательное развитие'!AK10="","",IF('Познавательное развитие'!AK10=2,"сформирован",IF('Познавательное развитие'!AK10=0,"не сформирован", "в стадии формирования")))</f>
        <v/>
      </c>
      <c r="FD8" s="82" t="str">
        <f>IF('Познавательное развитие'!AL10="","",IF('Познавательное развитие'!AL10=2,"сформирован",IF('Познавательное развитие'!AL10=0,"не сформирован", "в стадии формирования")))</f>
        <v/>
      </c>
      <c r="FE8" s="82" t="str">
        <f>IF('Речевое развитие'!Q9="","",IF('Речевое развитие'!Q9=2,"сформирован",IF('Речевое развитие'!Q9=0,"не сформирован", "в стадии формирования")))</f>
        <v/>
      </c>
      <c r="FF8" s="82" t="str">
        <f>IF('Речевое развитие'!R9="","",IF('Речевое развитие'!R9=2,"сформирован",IF('Речевое развитие'!R9=0,"не сформирован", "в стадии формирования")))</f>
        <v/>
      </c>
      <c r="FG8" s="82" t="str">
        <f>IF('Речевое развитие'!S9="","",IF('Речевое развитие'!S9=2,"сформирован",IF('Речевое развитие'!S9=0,"не сформирован", "в стадии формирования")))</f>
        <v/>
      </c>
      <c r="FH8" s="82" t="str">
        <f>IF('Речевое развитие'!T9="","",IF('Речевое развитие'!T9=2,"сформирован",IF('Речевое развитие'!T9=0,"не сформирован", "в стадии формирования")))</f>
        <v/>
      </c>
      <c r="FI8" s="82" t="str">
        <f>IF('Речевое развитие'!U9="","",IF('Речевое развитие'!U9=2,"сформирован",IF('Речевое развитие'!U9=0,"не сформирован", "в стадии формирования")))</f>
        <v/>
      </c>
      <c r="FJ8" s="82" t="e">
        <f>IF('Речевое развитие'!#REF!="","",IF('Речевое развитие'!#REF!=2,"сформирован",IF('Речевое развитие'!#REF!=0,"не сформирован", "в стадии формирования")))</f>
        <v>#REF!</v>
      </c>
      <c r="FK8" s="82" t="str">
        <f>IF('Художественно-эстетическое разв'!S10="","",IF('Художественно-эстетическое разв'!S10=2,"сформирован",IF('Художественно-эстетическое разв'!S10=0,"не сформирован", "в стадии формирования")))</f>
        <v/>
      </c>
      <c r="FL8" s="82" t="str">
        <f>IF('Художественно-эстетическое разв'!T10="","",IF('Художественно-эстетическое разв'!T10=2,"сформирован",IF('Художественно-эстетическое разв'!T10=0,"не сформирован", "в стадии формирования")))</f>
        <v/>
      </c>
      <c r="FM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8" s="82" t="str">
        <f>IF('Физическое развитие'!T9="","",IF('Физическое развитие'!T9=2,"сформирован",IF('Физическое развитие'!T9=0,"не сформирован", "в стадии формирования")))</f>
        <v/>
      </c>
      <c r="FO8" s="82" t="str">
        <f>IF('Физическое развитие'!U9="","",IF('Физическое развитие'!U9=2,"сформирован",IF('Физическое развитие'!U9=0,"не сформирован", "в стадии формирования")))</f>
        <v/>
      </c>
      <c r="FP8" s="82" t="str">
        <f>IF('Физическое развитие'!V9="","",IF('Физическое развитие'!V9=2,"сформирован",IF('Физическое развитие'!V9=0,"не сформирован", "в стадии формирования")))</f>
        <v/>
      </c>
      <c r="FQ8" s="82" t="e">
        <f>IF('Физическое развитие'!#REF!="","",IF('Физическое развитие'!#REF!=2,"сформирован",IF('Физическое развитие'!#REF!=0,"не сформирован", "в стадии формирования")))</f>
        <v>#REF!</v>
      </c>
      <c r="FR8" s="214" t="str">
        <f>IF('Социально-коммуникативное разви'!D10="","",IF('Социально-коммуникативное разви'!E10="","",IF('Социально-коммуникативное разви'!F10="","",IF('Социально-коммуникативное разви'!G10="","",IF('Социально-коммуникативное разви'!Q10="","",IF('Социально-коммуникативное разви'!R10="","",IF('Социально-коммуникативное разви'!S10="","",IF('Социально-коммуникативное разви'!#REF!="","",IF('Социально-коммуникативное разви'!#REF!="","",IF('Социально-коммуникативное разви'!#REF!="","",IF('Социально-коммуникативное разви'!T10="","",IF('Социально-коммуникативное разви'!Y10="","",IF('Социально-коммуникативное разви'!Z10="","",IF('Социально-коммуникативное разви'!AU10="","",IF('Социально-коммуникативное разви'!#REF!="","",IF('Социально-коммуникативное разви'!AZ10="","",IF('Социально-коммуникативное разви'!BA10="","",IF('Социально-коммуникативное разви'!BB10="","",IF('Познавательное развитие'!G10="","",IF('Познавательное развитие'!#REF!="","",IF('Познавательное развитие'!H10="","",IF('Познавательное развитие'!#REF!="","",IF('Познавательное развитие'!T10="","",IF('Познавательное развитие'!#REF!="","",IF('Познавательное развитие'!U10="","",IF('Познавательное развитие'!W10="","",IF('Познавательное развитие'!X10="","",IF('Познавательное развитие'!AB10="","",IF('Познавательное развитие'!AC10="","",IF('Познавательное развитие'!AD10="","",IF('Познавательное развитие'!AE10="","",IF('Познавательное развитие'!AF10="","",IF('Познавательное развитие'!#REF!="","",IF('Познавательное развитие'!AG10="","",IF('Познавательное развитие'!AH10="","",IF('Познавательное развитие'!#REF!="","",IF('Познавательное развитие'!AI10="","",IF('Познавательное развитие'!AJ10="","",IF('Познавательное развитие'!AK10="","",IF('Познавательное развитие'!AL10="","",IF('Речевое развитие'!Q9="","",IF('Речевое развитие'!R9="","",IF('Речевое развитие'!S9="","",IF('Речевое развитие'!T9="","",IF('Речевое развитие'!U9="","",IF('Речевое развитие'!#REF!="","",IF('Художественно-эстетическое разв'!S10="","",IF('Художественно-эстетическое разв'!T10="","",IF('Художественно-эстетическое разв'!#REF!="","",IF('Физическое развитие'!T9="","",IF('Физическое развитие'!U9="","",IF('Физическое развитие'!V9="","",IF('Физическое развитие'!#REF!="","",('Социально-коммуникативное разви'!D10+'Социально-коммуникативное разви'!E10+'Социально-коммуникативное разви'!F10+'Социально-коммуникативное разви'!G10+'Социально-коммуникативное разви'!Q10+'Социально-коммуникативное разви'!R10+'Социально-коммуникативное разви'!S10+'Социально-коммуникативное разви'!#REF!+'Социально-коммуникативное разви'!#REF!+'Социально-коммуникативное разви'!#REF!+'Социально-коммуникативное разви'!T10+'Социально-коммуникативное разви'!Y10+'Социально-коммуникативное разви'!Z10+'Социально-коммуникативное разви'!AU10+'Социально-коммуникативное разви'!#REF!+'Социально-коммуникативное разви'!AZ10+'Социально-коммуникативное разви'!BA10+'Социально-коммуникативное разви'!BB10+'Познавательное развитие'!G10+'Познавательное развитие'!#REF!+'Познавательное развитие'!H10+'Познавательное развитие'!#REF!+'Познавательное развитие'!T10+'Познавательное развитие'!#REF!+'Познавательное развитие'!U10+'Познавательное развитие'!W10+'Познавательное развитие'!X10+'Познавательное развитие'!AB10+'Познавательное развитие'!AC10+'Познавательное развитие'!AD10+'Познавательное развитие'!AE10+'Познавательное развитие'!AF10+'Познавательное развитие'!#REF!+'Познавательное развитие'!AG10+'Познавательное развитие'!AH10+'Познавательное развитие'!#REF!+'Познавательное развитие'!AI10+'Познавательное развитие'!AJ10+'Познавательное развитие'!AK10+'Познавательное развитие'!AL10+'Речевое развитие'!Q9+'Речевое развитие'!R9+'Речевое развитие'!S9+'Речевое развитие'!T9+'Речевое развитие'!U9+'Речевое развитие'!#REF!+'Художественно-эстетическое разв'!S10+'Художественно-эстетическое разв'!T10+'Художественно-эстетическое разв'!#REF!+'Физическое развитие'!T9+'Физическое развитие'!U9+'Физическое развитие'!V9+'Физическое развитие'!#REF!)/53)))))))))))))))))))))))))))))))))))))))))))))))))))))</f>
        <v/>
      </c>
      <c r="FS8" s="82" t="str">
        <f>'Целевые ориентиры'!EC9</f>
        <v/>
      </c>
    </row>
    <row r="9" spans="1:175">
      <c r="A9" s="82">
        <f>список!A8</f>
        <v>7</v>
      </c>
      <c r="B9" s="82" t="str">
        <f>IF(список!B8="","",список!B8)</f>
        <v/>
      </c>
      <c r="C9" s="82">
        <f>список!C8</f>
        <v>0</v>
      </c>
      <c r="D9" s="82" t="str">
        <f>IF('Социально-коммуникативное разви'!AA11="","",IF('Социально-коммуникативное разви'!AA11=2,"сформирован",IF('Социально-коммуникативное разви'!AA11=0,"не сформирован", "в стадии формирования")))</f>
        <v/>
      </c>
      <c r="E9" s="82" t="str">
        <f>IF('Социально-коммуникативное разви'!AF11="","",IF('Социально-коммуникативное разви'!AF11=2,"сформирован",IF('Социально-коммуникативное разви'!AF11=0,"не сформирован", "в стадии формирования")))</f>
        <v/>
      </c>
      <c r="F9" s="82" t="str">
        <f>IF('Социально-коммуникативное разви'!AG11="","",IF('Социально-коммуникативное разви'!AG11=2,"сформирован",IF('Социально-коммуникативное разви'!AG11=0,"не сформирован", "в стадии формирования")))</f>
        <v/>
      </c>
      <c r="G9" s="82" t="str">
        <f>IF('Социально-коммуникативное разви'!AH11="","",IF('Социально-коммуникативное разви'!AH11=2,"сформирован",IF('Социально-коммуникативное разви'!AH11=0,"не сформирован", "в стадии формирования")))</f>
        <v/>
      </c>
      <c r="H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9" s="82" t="str">
        <f>IF('Социально-коммуникативное разви'!AJ11="","",IF('Социально-коммуникативное разви'!AJ11=2,"сформирован",IF('Социально-коммуникативное разви'!AJ11=0,"не сформирован", "в стадии формирования")))</f>
        <v/>
      </c>
      <c r="K9" s="82" t="str">
        <f>IF('Социально-коммуникативное разви'!AK11="","",IF('Социально-коммуникативное разви'!AK11=2,"сформирован",IF('Социально-коммуникативное разви'!AK11=0,"не сформирован", "в стадии формирования")))</f>
        <v/>
      </c>
      <c r="L9" s="82" t="e">
        <f>IF('Познавательное развитие'!#REF!="","",IF('Познавательное развитие'!#REF!=2,"сформирован",IF('Познавательное развитие'!#REF!=0,"не сформирован", "в стадии формирования")))</f>
        <v>#REF!</v>
      </c>
      <c r="M9" s="82" t="str">
        <f>IF('Познавательное развитие'!D11="","",IF('Познавательное развитие'!D11=2,"сформирован",IF('Познавательное развитие'!D11=0,"не сформирован", "в стадии формирования")))</f>
        <v/>
      </c>
      <c r="N9" s="82" t="e">
        <f>IF('Познавательное развитие'!#REF!="","",IF('Познавательное развитие'!#REF!=2,"сформирован",IF('Познавательное развитие'!#REF!=0,"не сформирован", "в стадии формирования")))</f>
        <v>#REF!</v>
      </c>
      <c r="O9" s="82" t="str">
        <f>IF('Познавательное развитие'!I11="","",IF('Познавательное развитие'!I11=2,"сформирован",IF('Познавательное развитие'!I11=0,"не сформирован", "в стадии формирования")))</f>
        <v/>
      </c>
      <c r="P9" s="82" t="str">
        <f>IF('Познавательное развитие'!M11="","",IF('Познавательное развитие'!M11=2,"сформирован",IF('Познавательное развитие'!M11=0,"не сформирован", "в стадии формирования")))</f>
        <v/>
      </c>
      <c r="Q9" s="82" t="str">
        <f>IF('Познавательное развитие'!N11="","",IF('Познавательное развитие'!N11=2,"сформирован",IF('Познавательное развитие'!N11=0,"не сформирован", "в стадии формирования")))</f>
        <v/>
      </c>
      <c r="R9" s="82" t="str">
        <f>IF('Познавательное развитие'!O11="","",IF('Познавательное развитие'!O11=2,"сформирован",IF('Познавательное развитие'!O11=0,"не сформирован", "в стадии формирования")))</f>
        <v/>
      </c>
      <c r="S9" s="82" t="str">
        <f>IF('Познавательное развитие'!P11="","",IF('Познавательное развитие'!P11=2,"сформирован",IF('Познавательное развитие'!P11=0,"не сформирован", "в стадии формирования")))</f>
        <v/>
      </c>
      <c r="T9" s="82" t="str">
        <f>IF('Познавательное развитие'!Q11="","",IF('Познавательное развитие'!Q11=2,"сформирован",IF('Познавательное развитие'!Q11=0,"не сформирован", "в стадии формирования")))</f>
        <v/>
      </c>
      <c r="U9" s="82" t="str">
        <f>IF('Познавательное развитие'!Y11="","",IF('Познавательное развитие'!Y11=2,"сформирован",IF('Познавательное развитие'!Y11=0,"не сформирован", "в стадии формирования")))</f>
        <v/>
      </c>
      <c r="V9" s="82"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W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9" s="82" t="str">
        <f>IF('Художественно-эстетическое разв'!G11="","",IF('Художественно-эстетическое разв'!G11=2,"сформирован",IF('Художественно-эстетическое разв'!G11=0,"не сформирован", "в стадии формирования")))</f>
        <v/>
      </c>
      <c r="Y9" s="82" t="str">
        <f>IF('Художественно-эстетическое разв'!H11="","",IF('Художественно-эстетическое разв'!H11=2,"сформирован",IF('Художественно-эстетическое разв'!H11=0,"не сформирован", "в стадии формирования")))</f>
        <v/>
      </c>
      <c r="Z9" s="82" t="str">
        <f>IF('Художественно-эстетическое разв'!I11="","",IF('Художественно-эстетическое разв'!I11=2,"сформирован",IF('Художественно-эстетическое разв'!I11=0,"не сформирован", "в стадии формирования")))</f>
        <v/>
      </c>
      <c r="AA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9" s="82" t="str">
        <f>IF('Художественно-эстетическое разв'!L11="","",IF('Художественно-эстетическое разв'!L11=2,"сформирован",IF('Художественно-эстетическое разв'!L11=0,"не сформирован", "в стадии формирования")))</f>
        <v/>
      </c>
      <c r="AC9" s="82" t="str">
        <f>IF('Художественно-эстетическое разв'!M11="","",IF('Художественно-эстетическое разв'!M11=2,"сформирован",IF('Художественно-эстетическое разв'!M11=0,"не сформирован", "в стадии формирования")))</f>
        <v/>
      </c>
      <c r="AD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9" s="82" t="str">
        <f>IF('Художественно-эстетическое разв'!U11="","",IF('Художественно-эстетическое разв'!U11=2,"сформирован",IF('Художественно-эстетическое разв'!U11=0,"не сформирован", "в стадии формирования")))</f>
        <v/>
      </c>
      <c r="AG9" s="82" t="str">
        <f>IF('Физическое развитие'!W10="","",IF('Физическое развитие'!W10=2,"сформирован",IF('Физическое развитие'!W10=0,"не сформирован", "в стадии формирования")))</f>
        <v/>
      </c>
      <c r="AH9" s="214" t="str">
        <f>IF('Социально-коммуникативное разви'!AA11="","",IF('Социально-коммуникативное разви'!AF11="","",IF('Социально-коммуникативное разви'!AG11="","",IF('Социально-коммуникативное разви'!AH11="","",IF('Социально-коммуникативное разви'!#REF!="","",IF('Социально-коммуникативное разви'!#REF!="","",IF('Социально-коммуникативное разви'!AJ11="","",IF('Социально-коммуникативное разви'!AK11="","",IF('Познавательное развитие'!#REF!="","",IF('Познавательное развитие'!D11="","",IF('Познавательное развитие'!#REF!="","",IF('Познавательное развитие'!I11="","",IF('Познавательное развитие'!M11="","",IF('Познавательное развитие'!N11="","",IF('Познавательное развитие'!O11="","",IF('Познавательное развитие'!P11="","",IF('Познавательное развитие'!Q11="","",IF('Познавательное развитие'!Y11="","",IF('Художественно-эстетическое разв'!D11="","",IF('Художественно-эстетическое разв'!#REF!="","",IF('Художественно-эстетическое разв'!G11="","",IF('Художественно-эстетическое разв'!H11="","",IF('Художественно-эстетическое разв'!I11="","",IF('Художественно-эстетическое разв'!#REF!="","",IF('Художественно-эстетическое разв'!L11="","",IF('Художественно-эстетическое разв'!M11="","",IF('Художественно-эстетическое разв'!#REF!="","",IF('Художественно-эстетическое разв'!#REF!="","",IF('Художественно-эстетическое разв'!U11="","",IF('Физическое развитие'!#REF!="","",('Социально-коммуникативное разви'!AA11+'Социально-коммуникативное разви'!AF11+'Социально-коммуникативное разви'!AG11+'Социально-коммуникативное разви'!AH11+'Социально-коммуникативное разви'!#REF!+'Социально-коммуникативное разви'!#REF!+'Социально-коммуникативное разви'!AJ11+'Социально-коммуникативное разви'!AK11+'Познавательное развитие'!#REF!+'Познавательное развитие'!D11+'Познавательное развитие'!#REF!+'Познавательное развитие'!I11+'Познавательное развитие'!M11+'Познавательное развитие'!N11+'Познавательное развитие'!O11+'Познавательное развитие'!P11+'Познавательное развитие'!Q11+'Познавательное развитие'!Y11+'Художественно-эстетическое разв'!D11+'Художественно-эстетическое разв'!#REF!+'Художественно-эстетическое разв'!G11+'Художественно-эстетическое разв'!H11+'Художественно-эстетическое разв'!I11+'Художественно-эстетическое разв'!#REF!+'Художественно-эстетическое разв'!L11+'Художественно-эстетическое разв'!M11+'Художественно-эстетическое разв'!#REF!+'Художественно-эстетическое разв'!#REF!+'Художественно-эстетическое разв'!U11+'Физическое развитие'!#REF!)/30))))))))))))))))))))))))))))))</f>
        <v/>
      </c>
      <c r="AI9" s="82" t="str">
        <f>'Целевые ориентиры'!AA10</f>
        <v/>
      </c>
      <c r="AJ9" s="82"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AK9" s="82"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AL9" s="82" t="str">
        <f>IF('Социально-коммуникативное разви'!I11="","",IF('Социально-коммуникативное разви'!I11=2,"сформирован",IF('Социально-коммуникативное разви'!I11=0,"не сформирован", "в стадии формирования")))</f>
        <v/>
      </c>
      <c r="AM9" s="82" t="str">
        <f>IF('Социально-коммуникативное разви'!J11="","",IF('Социально-коммуникативное разви'!J11=2,"сформирован",IF('Социально-коммуникативное разви'!J11=0,"не сформирован", "в стадии формирования")))</f>
        <v/>
      </c>
      <c r="AN9" s="82"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AO9" s="82"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AP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9" s="82" t="str">
        <f>IF('Социально-коммуникативное разви'!X11="","",IF('Социально-коммуникативное разви'!X11=2,"сформирован",IF('Социально-коммуникативное разви'!X11=0,"не сформирован", "в стадии формирования")))</f>
        <v/>
      </c>
      <c r="AR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9" s="82" t="e">
        <f>IF('Познавательное развитие'!#REF!="","",IF('Познавательное развитие'!#REF!=2,"сформирован",IF('Познавательное развитие'!#REF!=0,"не сформирован", "в стадии формирования")))</f>
        <v>#REF!</v>
      </c>
      <c r="AT9" s="82" t="str">
        <f>IF('Познавательное развитие'!V11="","",IF('Познавательное развитие'!V11=2,"сформирован",IF('Познавательное развитие'!V11=0,"не сформирован", "в стадии формирования")))</f>
        <v/>
      </c>
      <c r="AU9" s="82" t="str">
        <f>IF('Художественно-эстетическое разв'!Z11="","",IF('Художественно-эстетическое разв'!Z11=2,"сформирован",IF('Художественно-эстетическое разв'!Z11=0,"не сформирован", "в стадии формирования")))</f>
        <v/>
      </c>
      <c r="AV9" s="82" t="str">
        <f>IF('Художественно-эстетическое разв'!AE11="","",IF('Художественно-эстетическое разв'!AE11=2,"сформирован",IF('Художественно-эстетическое разв'!AE11=0,"не сформирован", "в стадии формирования")))</f>
        <v/>
      </c>
      <c r="AW9" s="82" t="e">
        <f>IF('Физическое развитие'!#REF!="","",IF('Физическое развитие'!#REF!=2,"сформирован",IF('Физическое развитие'!#REF!=0,"не сформирован", "в стадии формирования")))</f>
        <v>#REF!</v>
      </c>
      <c r="AX9" s="82" t="e">
        <f>IF('Физическое развитие'!#REF!="","",IF('Физическое развитие'!#REF!=2,"сформирован",IF('Физическое развитие'!#REF!=0,"не сформирован", "в стадии формирования")))</f>
        <v>#REF!</v>
      </c>
      <c r="AY9" s="214" t="str">
        <f>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разви'!#REF!="","",IF('Социально-коммуникативное разви'!X11="","",IF('Социально-коммуникативное разви'!#REF!="","",IF('Познавательное развитие'!#REF!="","",IF('Познавательное развитие'!V11="","",IF('Художественно-эстетическое разв'!Z11="","",IF('Художественно-эстетическое разв'!AE11="","",IF('Физическое развитие'!#REF!="","",IF('Физическое развитие'!#REF!="","",('Социально-коммуникативное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разви'!#REF!+'Социально-коммуникативное разви'!X11+'Социально-коммуникативное разви'!#REF!+'Познавательное развитие'!#REF!+'Познавательное развитие'!V11+'Художественно-эстетическое разв'!Z11+'Художественно-эстетическое разв'!AE11+'Физическое развитие'!#REF!+'Физическое развитие'!#REF!)/15)))))))))))))))</f>
        <v/>
      </c>
      <c r="AZ9" s="82" t="str">
        <f>'Целевые ориентиры'!AM10</f>
        <v/>
      </c>
      <c r="BA9" s="82" t="str">
        <f>IF('Социально-коммуникативное разви'!U11="","",IF('Социально-коммуникативное разви'!U11=2,"сформирован",IF('Социально-коммуникативное разви'!U11=0,"не сформирован", "в стадии формирования")))</f>
        <v/>
      </c>
      <c r="BB9" s="82" t="str">
        <f>IF('Социально-коммуникативное разви'!V11="","",IF('Социально-коммуникативное разви'!V11=2,"сформирован",IF('Социально-коммуникативное разви'!V11=0,"не сформирован", "в стадии формирования")))</f>
        <v/>
      </c>
      <c r="BC9" s="82" t="str">
        <f>IF('Социально-коммуникативное разви'!W11="","",IF('Социально-коммуникативное разви'!W11=2,"сформирован",IF('Социально-коммуникативное разви'!W11=0,"не сформирован", "в стадии формирования")))</f>
        <v/>
      </c>
      <c r="BD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9" s="82" t="str">
        <f>IF('Художественно-эстетическое разв'!AC11="","",IF('Художественно-эстетическое разв'!AC11=2,"сформирован",IF('Художественно-эстетическое разв'!AC11=0,"не сформирован", "в стадии формирования")))</f>
        <v/>
      </c>
      <c r="BG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9" s="82" t="str">
        <f>IF('Художественно-эстетическое разв'!AD11="","",IF('Художественно-эстетическое разв'!AD11=2,"сформирован",IF('Художественно-эстетическое разв'!AD11=0,"не сформирован", "в стадии формирования")))</f>
        <v/>
      </c>
      <c r="BI9" s="214" t="str">
        <f>IF('Социально-коммуникативное разви'!U11="","",IF('Социально-коммуникативное разви'!V11="","",IF('Социально-коммуникативное разви'!W11="","",IF('Художественно-эстетическое разв'!#REF!="","",IF('Художественно-эстетическое разв'!#REF!="","",IF('Художественно-эстетическое разв'!AC11="","",IF('Художественно-эстетическое разв'!#REF!="","",IF('Художественно-эстетическое разв'!AD11="","",('Социально-коммуникативное разви'!U11+'Социально-коммуникативное разви'!V11+'Социально-коммуникативное разви'!W11+'Художественно-эстетическое разв'!#REF!+'Художественно-эстетическое разв'!#REF!+'Художественно-эстетическое разв'!AC11+'Художественно-эстетическое разв'!#REF!+'Художественно-эстетическое разв'!AD11)/8))))))))</f>
        <v/>
      </c>
      <c r="BJ9" s="82" t="str">
        <f>'Целевые ориентиры'!AT10</f>
        <v/>
      </c>
      <c r="BK9" s="82" t="str">
        <f>IF('Речевое развитие'!D10="","",IF('Речевое развитие'!D10=2,"сформирован",IF('Речевое развитие'!D10=0,"не сформирован", "в стадии формирования")))</f>
        <v/>
      </c>
      <c r="BL9" s="82" t="e">
        <f>IF('Речевое развитие'!#REF!="","",IF('Речевое развитие'!#REF!=2,"сформирован",IF('Речевое развитие'!#REF!=0,"не сформирован", "в стадии формирования")))</f>
        <v>#REF!</v>
      </c>
      <c r="BM9" s="82" t="str">
        <f>IF('Речевое развитие'!E10="","",IF('Речевое развитие'!E10=2,"сформирован",IF('Речевое развитие'!E10=0,"не сформирован", "в стадии формирования")))</f>
        <v/>
      </c>
      <c r="BN9" s="82" t="str">
        <f>IF('Речевое развитие'!F10="","",IF('Речевое развитие'!F10=2,"сформирован",IF('Речевое развитие'!F10=0,"не сформирован", "в стадии формирования")))</f>
        <v/>
      </c>
      <c r="BO9" s="82" t="str">
        <f>IF('Речевое развитие'!G10="","",IF('Речевое развитие'!G10=2,"сформирован",IF('Речевое развитие'!G10=0,"не сформирован", "в стадии формирования")))</f>
        <v/>
      </c>
      <c r="BP9" s="82" t="str">
        <f>IF('Речевое развитие'!H10="","",IF('Речевое развитие'!H10=2,"сформирован",IF('Речевое развитие'!H10=0,"не сформирован", "в стадии формирования")))</f>
        <v/>
      </c>
      <c r="BQ9" s="82" t="e">
        <f>IF('Речевое развитие'!#REF!="","",IF('Речевое развитие'!#REF!=2,"сформирован",IF('Речевое развитие'!#REF!=0,"не сформирован", "в стадии формирования")))</f>
        <v>#REF!</v>
      </c>
      <c r="BR9" s="82" t="str">
        <f>IF('Речевое развитие'!I10="","",IF('Речевое развитие'!I10=2,"сформирован",IF('Речевое развитие'!I10=0,"не сформирован", "в стадии формирования")))</f>
        <v/>
      </c>
      <c r="BS9" s="82" t="str">
        <f>IF('Речевое развитие'!J10="","",IF('Речевое развитие'!J10=2,"сформирован",IF('Речевое развитие'!J10=0,"не сформирован", "в стадии формирования")))</f>
        <v/>
      </c>
      <c r="BT9" s="82" t="str">
        <f>IF('Речевое развитие'!K10="","",IF('Речевое развитие'!K10=2,"сформирован",IF('Речевое развитие'!K10=0,"не сформирован", "в стадии формирования")))</f>
        <v/>
      </c>
      <c r="BU9" s="82" t="str">
        <f>IF('Речевое развитие'!L10="","",IF('Речевое развитие'!L10=2,"сформирован",IF('Речевое развитие'!L10=0,"не сформирован", "в стадии формирования")))</f>
        <v/>
      </c>
      <c r="BV9" s="82" t="str">
        <f>IF('Речевое развитие'!M10="","",IF('Речевое развитие'!M10=2,"сформирован",IF('Речевое развитие'!M10=0,"не сформирован", "в стадии формирования")))</f>
        <v/>
      </c>
      <c r="BW9" s="82" t="str">
        <f>IF('Речевое развитие'!N10="","",IF('Речевое развитие'!N10=2,"сформирован",IF('Речевое развитие'!N10=0,"не сформирован", "в стадии формирования")))</f>
        <v/>
      </c>
      <c r="BX9" s="214" t="str">
        <f>IF('Речевое развитие'!D10="","",IF('Речевое развитие'!#REF!="","",IF('Речевое развитие'!E10="","",IF('Речевое развитие'!F10="","",IF('Речевое развитие'!G10="","",IF('Речевое развитие'!H10="","",IF('Речевое развитие'!#REF!="","",IF('Речевое развитие'!I10="","",IF('Речевое развитие'!J10="","",IF('Речевое развитие'!K10="","",IF('Речевое развитие'!L10="","",IF('Речевое развитие'!M10="","",IF('Речевое развитие'!N10="","",('Речевое развитие'!D10+'Речевое развитие'!#REF!+'Речевое развитие'!E10+'Речевое развитие'!F10+'Речевое развитие'!G10+'Речевое развитие'!H10+'Речевое развитие'!#REF!+'Речевое развитие'!I10+'Речевое развитие'!J10+'Речевое развитие'!K10+'Речевое развитие'!L10+'Речевое развитие'!M10+'Речевое развитие'!N10)/13)))))))))))))</f>
        <v/>
      </c>
      <c r="BY9" s="82" t="str">
        <f>'Целевые ориентиры'!BG10</f>
        <v/>
      </c>
      <c r="BZ9" s="82" t="str">
        <f>IF('Художественно-эстетическое разв'!Y11="","",IF('Художественно-эстетическое разв'!Y11=2,"сформирован",IF('Художественно-эстетическое разв'!Y11=0,"не сформирован", "в стадии формирования")))</f>
        <v/>
      </c>
      <c r="CA9" s="82" t="e">
        <f>IF('Физическое развитие'!#REF!="","",IF('Физическое развитие'!#REF!=2,"сформирован",IF('Физическое развитие'!#REF!=0,"не сформирован", "в стадии формирования")))</f>
        <v>#REF!</v>
      </c>
      <c r="CB9" s="82" t="e">
        <f>IF('Физическое развитие'!#REF!="","",IF('Физическое развитие'!#REF!=2,"сформирован",IF('Физическое развитие'!#REF!=0,"не сформирован", "в стадии формирования")))</f>
        <v>#REF!</v>
      </c>
      <c r="CC9" s="82" t="str">
        <f>IF('Физическое развитие'!D10="","",IF('Физическое развитие'!D10=2,"сформирован",IF('Физическое развитие'!D10=0,"не сформирован", "в стадии формирования")))</f>
        <v/>
      </c>
      <c r="CD9" s="82" t="str">
        <f>IF('Физическое развитие'!E10="","",IF('Физическое развитие'!E10=2,"сформирован",IF('Физическое развитие'!E10=0,"не сформирован", "в стадии формирования")))</f>
        <v/>
      </c>
      <c r="CE9" s="82" t="str">
        <f>IF('Физическое развитие'!F10="","",IF('Физическое развитие'!F10=2,"сформирован",IF('Физическое развитие'!F10=0,"не сформирован", "в стадии формирования")))</f>
        <v/>
      </c>
      <c r="CF9" s="82" t="str">
        <f>IF('Физическое развитие'!H10="","",IF('Физическое развитие'!H10=2,"сформирован",IF('Физическое развитие'!H10=0,"не сформирован", "в стадии формирования")))</f>
        <v/>
      </c>
      <c r="CG9" s="82" t="str">
        <f>IF('Физическое развитие'!I10="","",IF('Физическое развитие'!I10=2,"сформирован",IF('Физическое развитие'!I10=0,"не сформирован", "в стадии формирования")))</f>
        <v/>
      </c>
      <c r="CH9" s="82" t="str">
        <f>IF('Физическое развитие'!J10="","",IF('Физическое развитие'!J10=2,"сформирован",IF('Физическое развитие'!J10=0,"не сформирован", "в стадии формирования")))</f>
        <v/>
      </c>
      <c r="CI9" s="82" t="str">
        <f>IF('Физическое развитие'!L10="","",IF('Физическое развитие'!L10=2,"сформирован",IF('Физическое развитие'!L10=0,"не сформирован", "в стадии формирования")))</f>
        <v/>
      </c>
      <c r="CJ9" s="82" t="str">
        <f>IF('Физическое развитие'!M10="","",IF('Физическое развитие'!M10=2,"сформирован",IF('Физическое развитие'!M10=0,"не сформирован", "в стадии формирования")))</f>
        <v/>
      </c>
      <c r="CK9" s="82" t="e">
        <f>IF('Физическое развитие'!#REF!="","",IF('Физическое развитие'!#REF!=2,"сформирован",IF('Физическое развитие'!#REF!=0,"не сформирован", "в стадии формирования")))</f>
        <v>#REF!</v>
      </c>
      <c r="CL9" s="82" t="e">
        <f>IF('Физическое развитие'!#REF!="","",IF('Физическое развитие'!#REF!=2,"сформирован",IF('Физическое развитие'!#REF!=0,"не сформирован", "в стадии формирования")))</f>
        <v>#REF!</v>
      </c>
      <c r="CM9" s="82" t="e">
        <f>IF('Физическое развитие'!#REF!="","",IF('Физическое развитие'!#REF!=2,"сформирован",IF('Физическое развитие'!#REF!=0,"не сформирован", "в стадии формирования")))</f>
        <v>#REF!</v>
      </c>
      <c r="CN9" s="82" t="str">
        <f>IF('Физическое развитие'!N10="","",IF('Физическое развитие'!N10=2,"сформирован",IF('Физическое развитие'!N10=0,"не сформирован", "в стадии формирования")))</f>
        <v/>
      </c>
      <c r="CO9" s="82" t="str">
        <f>IF('Физическое развитие'!O10="","",IF('Физическое развитие'!O10=2,"сформирован",IF('Физическое развитие'!O10=0,"не сформирован", "в стадии формирования")))</f>
        <v/>
      </c>
      <c r="CP9" s="82" t="str">
        <f>IF('Физическое развитие'!P10="","",IF('Физическое развитие'!P10=2,"сформирован",IF('Физическое развитие'!P10=0,"не сформирован", "в стадии формирования")))</f>
        <v/>
      </c>
      <c r="CQ9" s="82" t="str">
        <f>IF('Физическое развитие'!Q10="","",IF('Физическое развитие'!Q10=2,"сформирован",IF('Физическое развитие'!Q10=0,"не сформирован", "в стадии формирования")))</f>
        <v/>
      </c>
      <c r="CR9" s="214" t="str">
        <f>IF('Художественно-эстетическое разв'!Y11="","",IF('Физическое развитие'!#REF!="","",IF('Физическое развитие'!#REF!="","",IF('Физическое развитие'!D10="","",IF('Физическое развитие'!E10="","",IF('Физическое развитие'!F10="","",IF('Физическое развитие'!H10="","",IF('Физическое развитие'!I10="","",IF('Физическое развитие'!J10="","",IF('Физическое развитие'!L10="","",IF('Физическое развитие'!M10="","",IF('Физическое развитие'!#REF!="","",IF('Физическое развитие'!#REF!="","",IF('Физическое развитие'!#REF!="","",IF('Физическое развитие'!N10="","",IF('Физическое развитие'!O10="","",IF('Физическое развитие'!P10="","",IF('Физическое развитие'!Q10="","",('Художественно-эстетическое разв'!Y11+'Физическое развитие'!#REF!+'Физическое развитие'!#REF!+'Физическое развитие'!D10+'Физическое развитие'!E10+'Физическое развитие'!F10+'Физическое развитие'!H10+'Физическое развитие'!I10+'Физическое развитие'!J10+'Физическое развитие'!L10+'Физическое развитие'!M10+'Физическое развитие'!#REF!+'Физическое развитие'!#REF!+'Физическое развитие'!#REF!+'Физическое развитие'!N10+'Физическое развитие'!O10+'Физическое развитие'!P10+'Физическое развитие'!Q10)/18))))))))))))))))))</f>
        <v/>
      </c>
      <c r="CS9" s="82" t="str">
        <f>'Целевые ориентиры'!BW10</f>
        <v/>
      </c>
      <c r="CT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9" s="82"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CV9" s="82" t="str">
        <f>IF('Социально-коммуникативное разви'!N11="","",IF('Социально-коммуникативное разви'!N11=2,"сформирован",IF('Социально-коммуникативное разви'!N11=0,"не сформирован", "в стадии формирования")))</f>
        <v/>
      </c>
      <c r="CW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9" s="82" t="str">
        <f>IF('Социально-коммуникативное разви'!AI11="","",IF('Социально-коммуникативное разви'!AI11=2,"сформирован",IF('Социально-коммуникативное разви'!AI11=0,"не сформирован", "в стадии формирования")))</f>
        <v/>
      </c>
      <c r="CY9" s="82" t="str">
        <f>IF('Социально-коммуникативное разви'!AN11="","",IF('Социально-коммуникативное разви'!AN11=2,"сформирован",IF('Социально-коммуникативное разви'!AN11=0,"не сформирован", "в стадии формирования")))</f>
        <v/>
      </c>
      <c r="CZ9" s="82" t="str">
        <f>IF('Социально-коммуникативное разви'!AO11="","",IF('Социально-коммуникативное разви'!AO11=2,"сформирован",IF('Социально-коммуникативное разви'!AO11=0,"не сформирован", "в стадии формирования")))</f>
        <v/>
      </c>
      <c r="DA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9" s="82" t="str">
        <f>IF('Социально-коммуникативное разви'!AP11="","",IF('Социально-коммуникативное разви'!AP11=2,"сформирован",IF('Социально-коммуникативное разви'!AP11=0,"не сформирован", "в стадии формирования")))</f>
        <v/>
      </c>
      <c r="DC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9" s="82" t="str">
        <f>IF('Социально-коммуникативное разви'!AQ11="","",IF('Социально-коммуникативное разви'!AQ11=2,"сформирован",IF('Социально-коммуникативное разви'!AQ11=0,"не сформирован", "в стадии формирования")))</f>
        <v/>
      </c>
      <c r="DE9" s="82" t="str">
        <f>IF('Социально-коммуникативное разви'!AR11="","",IF('Социально-коммуникативное разви'!AR11=2,"сформирован",IF('Социально-коммуникативное разви'!AR11=0,"не сформирован", "в стадии формирования")))</f>
        <v/>
      </c>
      <c r="DF9" s="82" t="str">
        <f>IF('Социально-коммуникативное разви'!AS11="","",IF('Социально-коммуникативное разви'!AS11=2,"сформирован",IF('Социально-коммуникативное разви'!AS11=0,"не сформирован", "в стадии формирования")))</f>
        <v/>
      </c>
      <c r="DG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9" s="82" t="str">
        <f>IF('Социально-коммуникативное разви'!AT11="","",IF('Социально-коммуникативное разви'!AT11=2,"сформирован",IF('Социально-коммуникативное разви'!AT11=0,"не сформирован", "в стадии формирования")))</f>
        <v/>
      </c>
      <c r="DI9" s="82" t="str">
        <f>IF('Социально-коммуникативное разви'!AV11="","",IF('Социально-коммуникативное разви'!AV11=2,"сформирован",IF('Социально-коммуникативное разви'!AV11=0,"не сформирован", "в стадии формирования")))</f>
        <v/>
      </c>
      <c r="DJ9" s="82" t="str">
        <f>IF('Социально-коммуникативное разви'!AW11="","",IF('Социально-коммуникативное разви'!AW11=2,"сформирован",IF('Социально-коммуникативное разви'!AW11=0,"не сформирован", "в стадии формирования")))</f>
        <v/>
      </c>
      <c r="DK9" s="82" t="str">
        <f>IF('Социально-коммуникативное разви'!AX11="","",IF('Социально-коммуникативное разви'!AX11=2,"сформирован",IF('Социально-коммуникативное разви'!AX11=0,"не сформирован", "в стадии формирования")))</f>
        <v/>
      </c>
      <c r="DL9" s="82" t="str">
        <f>IF('Социально-коммуникативное разви'!AY11="","",IF('Социально-коммуникативное разви'!AY11=2,"сформирован",IF('Социально-коммуникативное разви'!AY11=0,"не сформирован", "в стадии формирования")))</f>
        <v/>
      </c>
      <c r="DM9" s="82" t="str">
        <f>IF('Физическое развитие'!K10="","",IF('Физическое развитие'!K10=2,"сформирован",IF('Физическое развитие'!K10=0,"не сформирован", "в стадии формирования")))</f>
        <v/>
      </c>
      <c r="DN9" s="82" t="e">
        <f>IF('Физическое развитие'!#REF!="","",IF('Физическое развитие'!#REF!=2,"сформирован",IF('Физическое развитие'!#REF!=0,"не сформирован", "в стадии формирования")))</f>
        <v>#REF!</v>
      </c>
      <c r="DO9" s="214" t="e">
        <f>IF('Социально-коммуникативное разви'!#REF!="","",IF('Социально-коммуникативное разви'!M11="","",IF('Социально-коммуникативное разви'!N11="","",IF('Социально-коммуникативное разви'!#REF!="","",IF('Социально-коммуникативное разви'!AI11="","",IF('Социально-коммуникативное разви'!AN11="","",IF('Социально-коммуникативное разви'!AO11="","",IF('Социально-коммуникативное разви'!#REF!="","",IF('Социально-коммуникативное разви'!AP11="","",IF('Социально-коммуникативное разви'!#REF!="","",IF('Социально-коммуникативное разви'!AQ11="","",IF('Социально-коммуникативное разви'!AR11="","",IF('Социально-коммуникативное разви'!AS11="","",IF('Социально-коммуникативное разви'!#REF!="","",IF('Социально-коммуникативное разви'!AT11="","",IF('Социально-коммуникативное разви'!AV11="","",IF('Социально-коммуникативное разви'!AW11="","",IF('Социально-коммуникативное разви'!AX11="","",IF('Социально-коммуникативное разви'!AY11="","",IF('Физическое развитие'!K10="","",IF('Физическое развитие'!#REF!="","",('Социально-коммуникативное разви'!#REF!+'Социально-коммуникативное разви'!M11+'Социально-коммуникативное разви'!N11+'Социально-коммуникативное разви'!#REF!+'Социально-коммуникативное разви'!AI11+'Социально-коммуникативное разви'!AN11+'Социально-коммуникативное разви'!AO11+'Социально-коммуникативное разви'!#REF!+'Социально-коммуникативное разви'!AP11+'Социально-коммуникативное разви'!#REF!+'Социально-коммуникативное разви'!AQ11+'Социально-коммуникативное разви'!AR11+'Социально-коммуникативное разви'!AS11+'Социально-коммуникативное разви'!#REF!+'Социально-коммуникативное разви'!AT11+'Социально-коммуникативное разви'!AV11+'Социально-коммуникативное разви'!AW11+'Социально-коммуникативное разви'!AX11+'Социально-коммуникативное разви'!AY11+'Физическое развитие'!K10+'Физическое развитие'!#REF!)/21)))))))))))))))))))))</f>
        <v>#REF!</v>
      </c>
      <c r="DP9" s="82" t="str">
        <f>'Целевые ориентиры'!CN10</f>
        <v/>
      </c>
      <c r="DQ9" s="82" t="str">
        <f>IF('Социально-коммуникативное разви'!D11="","",IF('Социально-коммуникативное разви'!D11=2,"сформирован",IF('Социально-коммуникативное разви'!D11=0,"не сформирован", "в стадии формирования")))</f>
        <v/>
      </c>
      <c r="DR9" s="82" t="str">
        <f>IF('Социально-коммуникативное разви'!E11="","",IF('Социально-коммуникативное разви'!E11=2,"сформирован",IF('Социально-коммуникативное разви'!E11=0,"не сформирован", "в стадии формирования")))</f>
        <v/>
      </c>
      <c r="DS9" s="82" t="str">
        <f>IF('Социально-коммуникативное разви'!F11="","",IF('Социально-коммуникативное разви'!F11=2,"сформирован",IF('Социально-коммуникативное разви'!F11=0,"не сформирован", "в стадии формирования")))</f>
        <v/>
      </c>
      <c r="DT9" s="82"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DU9" s="82" t="str">
        <f>IF('Социально-коммуникативное разви'!Q11="","",IF('Социально-коммуникативное разви'!Q11=2,"сформирован",IF('Социально-коммуникативное разви'!Q11=0,"не сформирован", "в стадии формирования")))</f>
        <v/>
      </c>
      <c r="DV9" s="82" t="str">
        <f>IF('Социально-коммуникативное разви'!R11="","",IF('Социально-коммуникативное разви'!R11=2,"сформирован",IF('Социально-коммуникативное разви'!R11=0,"не сформирован", "в стадии формирования")))</f>
        <v/>
      </c>
      <c r="DW9" s="82" t="str">
        <f>IF('Социально-коммуникативное разви'!S11="","",IF('Социально-коммуникативное разви'!S11=2,"сформирован",IF('Социально-коммуникативное разви'!S11=0,"не сформирован", "в стадии формирования")))</f>
        <v/>
      </c>
      <c r="DX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9" s="82" t="str">
        <f>IF('Социально-коммуникативное разви'!T11="","",IF('Социально-коммуникативное разви'!T11=2,"сформирован",IF('Социально-коммуникативное разви'!T11=0,"не сформирован", "в стадии формирования")))</f>
        <v/>
      </c>
      <c r="EB9" s="82" t="str">
        <f>IF('Социально-коммуникативное разви'!Y11="","",IF('Социально-коммуникативное разви'!Y11=2,"сформирован",IF('Социально-коммуникативное разви'!Y11=0,"не сформирован", "в стадии формирования")))</f>
        <v/>
      </c>
      <c r="EC9" s="82" t="str">
        <f>IF('Социально-коммуникативное разви'!Z11="","",IF('Социально-коммуникативное разви'!Z11=2,"сформирован",IF('Социально-коммуникативное разви'!Z11=0,"не сформирован", "в стадии формирования")))</f>
        <v/>
      </c>
      <c r="ED9" s="82" t="str">
        <f>IF('Социально-коммуникативное разви'!AU11="","",IF('Социально-коммуникативное разви'!AU11=2,"сформирован",IF('Социально-коммуникативное разви'!AU11=0,"не сформирован", "в стадии формирования")))</f>
        <v/>
      </c>
      <c r="EE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9" s="82" t="str">
        <f>IF('Социально-коммуникативное разви'!AZ11="","",IF('Социально-коммуникативное разви'!AZ11=2,"сформирован",IF('Социально-коммуникативное разви'!AZ11=0,"не сформирован", "в стадии формирования")))</f>
        <v/>
      </c>
      <c r="EG9" s="82" t="str">
        <f>IF('Социально-коммуникативное разви'!BA11="","",IF('Социально-коммуникативное разви'!BA11=2,"сформирован",IF('Социально-коммуникативное разви'!BA11=0,"не сформирован", "в стадии формирования")))</f>
        <v/>
      </c>
      <c r="EH9" s="82" t="str">
        <f>IF('Социально-коммуникативное разви'!BB11="","",IF('Социально-коммуникативное разви'!BB11=2,"сформирован",IF('Социально-коммуникативное разви'!BB11=0,"не сформирован", "в стадии формирования")))</f>
        <v/>
      </c>
      <c r="EI9" s="82" t="str">
        <f>IF('Познавательное развитие'!G11="","",IF('Познавательное развитие'!G11=2,"сформирован",IF('Познавательное развитие'!G11=0,"не сформирован", "в стадии формирования")))</f>
        <v/>
      </c>
      <c r="EJ9" s="82" t="e">
        <f>IF('Познавательное развитие'!#REF!="","",IF('Познавательное развитие'!#REF!=2,"сформирован",IF('Познавательное развитие'!#REF!=0,"не сформирован", "в стадии формирования")))</f>
        <v>#REF!</v>
      </c>
      <c r="EK9" s="82" t="str">
        <f>IF('Познавательное развитие'!H11="","",IF('Познавательное развитие'!H11=2,"сформирован",IF('Познавательное развитие'!H11=0,"не сформирован", "в стадии формирования")))</f>
        <v/>
      </c>
      <c r="EL9" s="82" t="e">
        <f>IF('Познавательное развитие'!#REF!="","",IF('Познавательное развитие'!#REF!=2,"сформирован",IF('Познавательное развитие'!#REF!=0,"не сформирован", "в стадии формирования")))</f>
        <v>#REF!</v>
      </c>
      <c r="EM9" s="82" t="str">
        <f>IF('Познавательное развитие'!T11="","",IF('Познавательное развитие'!T11=2,"сформирован",IF('Познавательное развитие'!T11=0,"не сформирован", "в стадии формирования")))</f>
        <v/>
      </c>
      <c r="EN9" s="82" t="e">
        <f>IF('Познавательное развитие'!#REF!="","",IF('Познавательное развитие'!#REF!=2,"сформирован",IF('Познавательное развитие'!#REF!=0,"не сформирован", "в стадии формирования")))</f>
        <v>#REF!</v>
      </c>
      <c r="EO9" s="82" t="str">
        <f>IF('Познавательное развитие'!U11="","",IF('Познавательное развитие'!U11=2,"сформирован",IF('Познавательное развитие'!U11=0,"не сформирован", "в стадии формирования")))</f>
        <v/>
      </c>
      <c r="EP9" s="82" t="str">
        <f>IF('Познавательное развитие'!W11="","",IF('Познавательное развитие'!W11=2,"сформирован",IF('Познавательное развитие'!W11=0,"не сформирован", "в стадии формирования")))</f>
        <v/>
      </c>
      <c r="EQ9" s="82" t="str">
        <f>IF('Познавательное развитие'!X11="","",IF('Познавательное развитие'!X11=2,"сформирован",IF('Познавательное развитие'!X11=0,"не сформирован", "в стадии формирования")))</f>
        <v/>
      </c>
      <c r="ER9" s="82" t="str">
        <f>IF('Познавательное развитие'!AB11="","",IF('Познавательное развитие'!AB11=2,"сформирован",IF('Познавательное развитие'!AB11=0,"не сформирован", "в стадии формирования")))</f>
        <v/>
      </c>
      <c r="ES9" s="82" t="str">
        <f>IF('Познавательное развитие'!AC11="","",IF('Познавательное развитие'!AC11=2,"сформирован",IF('Познавательное развитие'!AC11=0,"не сформирован", "в стадии формирования")))</f>
        <v/>
      </c>
      <c r="ET9" s="82" t="str">
        <f>IF('Познавательное развитие'!AD11="","",IF('Познавательное развитие'!AD11=2,"сформирован",IF('Познавательное развитие'!AD11=0,"не сформирован", "в стадии формирования")))</f>
        <v/>
      </c>
      <c r="EU9" s="82" t="str">
        <f>IF('Познавательное развитие'!AE11="","",IF('Познавательное развитие'!AE11=2,"сформирован",IF('Познавательное развитие'!AE11=0,"не сформирован", "в стадии формирования")))</f>
        <v/>
      </c>
      <c r="EV9" s="82" t="str">
        <f>IF('Познавательное развитие'!AF11="","",IF('Познавательное развитие'!AF11=2,"сформирован",IF('Познавательное развитие'!AF11=0,"не сформирован", "в стадии формирования")))</f>
        <v/>
      </c>
      <c r="EW9" s="82" t="e">
        <f>IF('Познавательное развитие'!#REF!="","",IF('Познавательное развитие'!#REF!=2,"сформирован",IF('Познавательное развитие'!#REF!=0,"не сформирован", "в стадии формирования")))</f>
        <v>#REF!</v>
      </c>
      <c r="EX9" s="82" t="str">
        <f>IF('Познавательное развитие'!AG11="","",IF('Познавательное развитие'!AG11=2,"сформирован",IF('Познавательное развитие'!AG11=0,"не сформирован", "в стадии формирования")))</f>
        <v/>
      </c>
      <c r="EY9" s="82" t="str">
        <f>IF('Познавательное развитие'!AH11="","",IF('Познавательное развитие'!AH11=2,"сформирован",IF('Познавательное развитие'!AH11=0,"не сформирован", "в стадии формирования")))</f>
        <v/>
      </c>
      <c r="EZ9" s="82" t="e">
        <f>IF('Познавательное развитие'!#REF!="","",IF('Познавательное развитие'!#REF!=2,"сформирован",IF('Познавательное развитие'!#REF!=0,"не сформирован", "в стадии формирования")))</f>
        <v>#REF!</v>
      </c>
      <c r="FA9" s="82" t="str">
        <f>IF('Познавательное развитие'!AI11="","",IF('Познавательное развитие'!AI11=2,"сформирован",IF('Познавательное развитие'!AI11=0,"не сформирован", "в стадии формирования")))</f>
        <v/>
      </c>
      <c r="FB9" s="82" t="str">
        <f>IF('Познавательное развитие'!AJ11="","",IF('Познавательное развитие'!AJ11=2,"сформирован",IF('Познавательное развитие'!AJ11=0,"не сформирован", "в стадии формирования")))</f>
        <v/>
      </c>
      <c r="FC9" s="82" t="str">
        <f>IF('Познавательное развитие'!AK11="","",IF('Познавательное развитие'!AK11=2,"сформирован",IF('Познавательное развитие'!AK11=0,"не сформирован", "в стадии формирования")))</f>
        <v/>
      </c>
      <c r="FD9" s="82" t="str">
        <f>IF('Познавательное развитие'!AL11="","",IF('Познавательное развитие'!AL11=2,"сформирован",IF('Познавательное развитие'!AL11=0,"не сформирован", "в стадии формирования")))</f>
        <v/>
      </c>
      <c r="FE9" s="82" t="str">
        <f>IF('Речевое развитие'!Q10="","",IF('Речевое развитие'!Q10=2,"сформирован",IF('Речевое развитие'!Q10=0,"не сформирован", "в стадии формирования")))</f>
        <v/>
      </c>
      <c r="FF9" s="82" t="str">
        <f>IF('Речевое развитие'!R10="","",IF('Речевое развитие'!R10=2,"сформирован",IF('Речевое развитие'!R10=0,"не сформирован", "в стадии формирования")))</f>
        <v/>
      </c>
      <c r="FG9" s="82" t="str">
        <f>IF('Речевое развитие'!S10="","",IF('Речевое развитие'!S10=2,"сформирован",IF('Речевое развитие'!S10=0,"не сформирован", "в стадии формирования")))</f>
        <v/>
      </c>
      <c r="FH9" s="82" t="str">
        <f>IF('Речевое развитие'!T10="","",IF('Речевое развитие'!T10=2,"сформирован",IF('Речевое развитие'!T10=0,"не сформирован", "в стадии формирования")))</f>
        <v/>
      </c>
      <c r="FI9" s="82" t="str">
        <f>IF('Речевое развитие'!U10="","",IF('Речевое развитие'!U10=2,"сформирован",IF('Речевое развитие'!U10=0,"не сформирован", "в стадии формирования")))</f>
        <v/>
      </c>
      <c r="FJ9" s="82" t="e">
        <f>IF('Речевое развитие'!#REF!="","",IF('Речевое развитие'!#REF!=2,"сформирован",IF('Речевое развитие'!#REF!=0,"не сформирован", "в стадии формирования")))</f>
        <v>#REF!</v>
      </c>
      <c r="FK9" s="82" t="str">
        <f>IF('Художественно-эстетическое разв'!S11="","",IF('Художественно-эстетическое разв'!S11=2,"сформирован",IF('Художественно-эстетическое разв'!S11=0,"не сформирован", "в стадии формирования")))</f>
        <v/>
      </c>
      <c r="FL9" s="82" t="str">
        <f>IF('Художественно-эстетическое разв'!T11="","",IF('Художественно-эстетическое разв'!T11=2,"сформирован",IF('Художественно-эстетическое разв'!T11=0,"не сформирован", "в стадии формирования")))</f>
        <v/>
      </c>
      <c r="FM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9" s="82" t="str">
        <f>IF('Физическое развитие'!T10="","",IF('Физическое развитие'!T10=2,"сформирован",IF('Физическое развитие'!T10=0,"не сформирован", "в стадии формирования")))</f>
        <v/>
      </c>
      <c r="FO9" s="82" t="str">
        <f>IF('Физическое развитие'!U10="","",IF('Физическое развитие'!U10=2,"сформирован",IF('Физическое развитие'!U10=0,"не сформирован", "в стадии формирования")))</f>
        <v/>
      </c>
      <c r="FP9" s="82" t="str">
        <f>IF('Физическое развитие'!V10="","",IF('Физическое развитие'!V10=2,"сформирован",IF('Физическое развитие'!V10=0,"не сформирован", "в стадии формирования")))</f>
        <v/>
      </c>
      <c r="FQ9" s="82" t="e">
        <f>IF('Физическое развитие'!#REF!="","",IF('Физическое развитие'!#REF!=2,"сформирован",IF('Физическое развитие'!#REF!=0,"не сформирован", "в стадии формирования")))</f>
        <v>#REF!</v>
      </c>
      <c r="FR9" s="214" t="str">
        <f>IF('Социально-коммуникативное разви'!D11="","",IF('Социально-коммуникативное разви'!E11="","",IF('Социально-коммуникативное разви'!F11="","",IF('Социально-коммуникативное разви'!G11="","",IF('Социально-коммуникативное разви'!Q11="","",IF('Социально-коммуникативное разви'!R11="","",IF('Социально-коммуникативное разви'!S11="","",IF('Социально-коммуникативное разви'!#REF!="","",IF('Социально-коммуникативное разви'!#REF!="","",IF('Социально-коммуникативное разви'!#REF!="","",IF('Социально-коммуникативное разви'!T11="","",IF('Социально-коммуникативное разви'!Y11="","",IF('Социально-коммуникативное разви'!Z11="","",IF('Социально-коммуникативное разви'!AU11="","",IF('Социально-коммуникативное разви'!#REF!="","",IF('Социально-коммуникативное разви'!AZ11="","",IF('Социально-коммуникативное разви'!BA11="","",IF('Социально-коммуникативное разви'!BB11="","",IF('Познавательное развитие'!G11="","",IF('Познавательное развитие'!#REF!="","",IF('Познавательное развитие'!H11="","",IF('Познавательное развитие'!#REF!="","",IF('Познавательное развитие'!T11="","",IF('Познавательное развитие'!#REF!="","",IF('Познавательное развитие'!U11="","",IF('Познавательное развитие'!W11="","",IF('Познавательное развитие'!X11="","",IF('Познавательное развитие'!AB11="","",IF('Познавательное развитие'!AC11="","",IF('Познавательное развитие'!AD11="","",IF('Познавательное развитие'!AE11="","",IF('Познавательное развитие'!AF11="","",IF('Познавательное развитие'!#REF!="","",IF('Познавательное развитие'!AG11="","",IF('Познавательное развитие'!AH11="","",IF('Познавательное развитие'!#REF!="","",IF('Познавательное развитие'!AI11="","",IF('Познавательное развитие'!AJ11="","",IF('Познавательное развитие'!AK11="","",IF('Познавательное развитие'!AL11="","",IF('Речевое развитие'!Q10="","",IF('Речевое развитие'!R10="","",IF('Речевое развитие'!S10="","",IF('Речевое развитие'!T10="","",IF('Речевое развитие'!U10="","",IF('Речевое развитие'!#REF!="","",IF('Художественно-эстетическое разв'!S11="","",IF('Художественно-эстетическое разв'!T11="","",IF('Художественно-эстетическое разв'!#REF!="","",IF('Физическое развитие'!T10="","",IF('Физическое развитие'!U10="","",IF('Физическое развитие'!V10="","",IF('Физическое развитие'!#REF!="","",('Социально-коммуникативное разви'!D11+'Социально-коммуникативное разви'!E11+'Социально-коммуникативное разви'!F11+'Социально-коммуникативное разви'!G11+'Социально-коммуникативное разви'!Q11+'Социально-коммуникативное разви'!R11+'Социально-коммуникативное разви'!S11+'Социально-коммуникативное разви'!#REF!+'Социально-коммуникативное разви'!#REF!+'Социально-коммуникативное разви'!#REF!+'Социально-коммуникативное разви'!T11+'Социально-коммуникативное разви'!Y11+'Социально-коммуникативное разви'!Z11+'Социально-коммуникативное разви'!AU11+'Социально-коммуникативное разви'!#REF!+'Социально-коммуникативное разви'!AZ11+'Социально-коммуникативное разви'!BA11+'Социально-коммуникативное разви'!BB11+'Познавательное развитие'!G11+'Познавательное развитие'!#REF!+'Познавательное развитие'!H11+'Познавательное развитие'!#REF!+'Познавательное развитие'!T11+'Познавательное развитие'!#REF!+'Познавательное развитие'!U11+'Познавательное развитие'!W11+'Познавательное развитие'!X11+'Познавательное развитие'!AB11+'Познавательное развитие'!AC11+'Познавательное развитие'!AD11+'Познавательное развитие'!AE11+'Познавательное развитие'!AF11+'Познавательное развитие'!#REF!+'Познавательное развитие'!AG11+'Познавательное развитие'!AH11+'Познавательное развитие'!#REF!+'Познавательное развитие'!AI11+'Познавательное развитие'!AJ11+'Познавательное развитие'!AK11+'Познавательное развитие'!AL11+'Речевое развитие'!Q10+'Речевое развитие'!R10+'Речевое развитие'!S10+'Речевое развитие'!T10+'Речевое развитие'!U10+'Речевое развитие'!#REF!+'Художественно-эстетическое разв'!S11+'Художественно-эстетическое разв'!T11+'Художественно-эстетическое разв'!#REF!+'Физическое развитие'!T10+'Физическое развитие'!U10+'Физическое развитие'!V10+'Физическое развитие'!#REF!)/53)))))))))))))))))))))))))))))))))))))))))))))))))))))</f>
        <v/>
      </c>
      <c r="FS9" s="82" t="str">
        <f>'Целевые ориентиры'!EC10</f>
        <v/>
      </c>
    </row>
    <row r="10" spans="1:175">
      <c r="A10" s="82">
        <f>список!A9</f>
        <v>8</v>
      </c>
      <c r="B10" s="82" t="str">
        <f>IF(список!B9="","",список!B9)</f>
        <v/>
      </c>
      <c r="C10" s="82">
        <f>список!C9</f>
        <v>0</v>
      </c>
      <c r="D10" s="82" t="str">
        <f>IF('Социально-коммуникативное разви'!AA12="","",IF('Социально-коммуникативное разви'!AA12=2,"сформирован",IF('Социально-коммуникативное разви'!AA12=0,"не сформирован", "в стадии формирования")))</f>
        <v/>
      </c>
      <c r="E10" s="82" t="str">
        <f>IF('Социально-коммуникативное разви'!AF12="","",IF('Социально-коммуникативное разви'!AF12=2,"сформирован",IF('Социально-коммуникативное разви'!AF12=0,"не сформирован", "в стадии формирования")))</f>
        <v/>
      </c>
      <c r="F10" s="82" t="str">
        <f>IF('Социально-коммуникативное разви'!AG12="","",IF('Социально-коммуникативное разви'!AG12=2,"сформирован",IF('Социально-коммуникативное разви'!AG12=0,"не сформирован", "в стадии формирования")))</f>
        <v/>
      </c>
      <c r="G10" s="82" t="str">
        <f>IF('Социально-коммуникативное разви'!AH12="","",IF('Социально-коммуникативное разви'!AH12=2,"сформирован",IF('Социально-коммуникативное разви'!AH12=0,"не сформирован", "в стадии формирования")))</f>
        <v/>
      </c>
      <c r="H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0" s="82" t="str">
        <f>IF('Социально-коммуникативное разви'!AJ12="","",IF('Социально-коммуникативное разви'!AJ12=2,"сформирован",IF('Социально-коммуникативное разви'!AJ12=0,"не сформирован", "в стадии формирования")))</f>
        <v/>
      </c>
      <c r="K10" s="82" t="str">
        <f>IF('Социально-коммуникативное разви'!AK12="","",IF('Социально-коммуникативное разви'!AK12=2,"сформирован",IF('Социально-коммуникативное разви'!AK12=0,"не сформирован", "в стадии формирования")))</f>
        <v/>
      </c>
      <c r="L10" s="82" t="e">
        <f>IF('Познавательное развитие'!#REF!="","",IF('Познавательное развитие'!#REF!=2,"сформирован",IF('Познавательное развитие'!#REF!=0,"не сформирован", "в стадии формирования")))</f>
        <v>#REF!</v>
      </c>
      <c r="M10" s="82" t="str">
        <f>IF('Познавательное развитие'!D12="","",IF('Познавательное развитие'!D12=2,"сформирован",IF('Познавательное развитие'!D12=0,"не сформирован", "в стадии формирования")))</f>
        <v/>
      </c>
      <c r="N10" s="82" t="e">
        <f>IF('Познавательное развитие'!#REF!="","",IF('Познавательное развитие'!#REF!=2,"сформирован",IF('Познавательное развитие'!#REF!=0,"не сформирован", "в стадии формирования")))</f>
        <v>#REF!</v>
      </c>
      <c r="O10" s="82" t="str">
        <f>IF('Познавательное развитие'!I12="","",IF('Познавательное развитие'!I12=2,"сформирован",IF('Познавательное развитие'!I12=0,"не сформирован", "в стадии формирования")))</f>
        <v/>
      </c>
      <c r="P10" s="82" t="str">
        <f>IF('Познавательное развитие'!M12="","",IF('Познавательное развитие'!M12=2,"сформирован",IF('Познавательное развитие'!M12=0,"не сформирован", "в стадии формирования")))</f>
        <v/>
      </c>
      <c r="Q10" s="82" t="str">
        <f>IF('Познавательное развитие'!N12="","",IF('Познавательное развитие'!N12=2,"сформирован",IF('Познавательное развитие'!N12=0,"не сформирован", "в стадии формирования")))</f>
        <v/>
      </c>
      <c r="R10" s="82" t="str">
        <f>IF('Познавательное развитие'!O12="","",IF('Познавательное развитие'!O12=2,"сформирован",IF('Познавательное развитие'!O12=0,"не сформирован", "в стадии формирования")))</f>
        <v/>
      </c>
      <c r="S10" s="82" t="str">
        <f>IF('Познавательное развитие'!P12="","",IF('Познавательное развитие'!P12=2,"сформирован",IF('Познавательное развитие'!P12=0,"не сформирован", "в стадии формирования")))</f>
        <v/>
      </c>
      <c r="T10" s="82" t="str">
        <f>IF('Познавательное развитие'!Q12="","",IF('Познавательное развитие'!Q12=2,"сформирован",IF('Познавательное развитие'!Q12=0,"не сформирован", "в стадии формирования")))</f>
        <v/>
      </c>
      <c r="U10" s="82" t="str">
        <f>IF('Познавательное развитие'!Y12="","",IF('Познавательное развитие'!Y12=2,"сформирован",IF('Познавательное развитие'!Y12=0,"не сформирован", "в стадии формирования")))</f>
        <v/>
      </c>
      <c r="V10" s="82"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W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0" s="82" t="str">
        <f>IF('Художественно-эстетическое разв'!G12="","",IF('Художественно-эстетическое разв'!G12=2,"сформирован",IF('Художественно-эстетическое разв'!G12=0,"не сформирован", "в стадии формирования")))</f>
        <v/>
      </c>
      <c r="Y10" s="82" t="str">
        <f>IF('Художественно-эстетическое разв'!H12="","",IF('Художественно-эстетическое разв'!H12=2,"сформирован",IF('Художественно-эстетическое разв'!H12=0,"не сформирован", "в стадии формирования")))</f>
        <v/>
      </c>
      <c r="Z10" s="82" t="str">
        <f>IF('Художественно-эстетическое разв'!I12="","",IF('Художественно-эстетическое разв'!I12=2,"сформирован",IF('Художественно-эстетическое разв'!I12=0,"не сформирован", "в стадии формирования")))</f>
        <v/>
      </c>
      <c r="AA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0" s="82" t="str">
        <f>IF('Художественно-эстетическое разв'!L12="","",IF('Художественно-эстетическое разв'!L12=2,"сформирован",IF('Художественно-эстетическое разв'!L12=0,"не сформирован", "в стадии формирования")))</f>
        <v/>
      </c>
      <c r="AC10" s="82" t="str">
        <f>IF('Художественно-эстетическое разв'!M12="","",IF('Художественно-эстетическое разв'!M12=2,"сформирован",IF('Художественно-эстетическое разв'!M12=0,"не сформирован", "в стадии формирования")))</f>
        <v/>
      </c>
      <c r="AD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0" s="82" t="str">
        <f>IF('Художественно-эстетическое разв'!U12="","",IF('Художественно-эстетическое разв'!U12=2,"сформирован",IF('Художественно-эстетическое разв'!U12=0,"не сформирован", "в стадии формирования")))</f>
        <v/>
      </c>
      <c r="AG10" s="82" t="str">
        <f>IF('Физическое развитие'!W11="","",IF('Физическое развитие'!W11=2,"сформирован",IF('Физическое развитие'!W11=0,"не сформирован", "в стадии формирования")))</f>
        <v/>
      </c>
      <c r="AH10" s="214" t="str">
        <f>IF('Социально-коммуникативное разви'!AA12="","",IF('Социально-коммуникативное разви'!AF12="","",IF('Социально-коммуникативное разви'!AG12="","",IF('Социально-коммуникативное разви'!AH12="","",IF('Социально-коммуникативное разви'!#REF!="","",IF('Социально-коммуникативное разви'!#REF!="","",IF('Социально-коммуникативное разви'!AJ12="","",IF('Социально-коммуникативное разви'!AK12="","",IF('Познавательное развитие'!#REF!="","",IF('Познавательное развитие'!D12="","",IF('Познавательное развитие'!#REF!="","",IF('Познавательное развитие'!I12="","",IF('Познавательное развитие'!M12="","",IF('Познавательное развитие'!N12="","",IF('Познавательное развитие'!O12="","",IF('Познавательное развитие'!P12="","",IF('Познавательное развитие'!Q12="","",IF('Познавательное развитие'!Y12="","",IF('Художественно-эстетическое разв'!D12="","",IF('Художественно-эстетическое разв'!#REF!="","",IF('Художественно-эстетическое разв'!G12="","",IF('Художественно-эстетическое разв'!H12="","",IF('Художественно-эстетическое разв'!I12="","",IF('Художественно-эстетическое разв'!#REF!="","",IF('Художественно-эстетическое разв'!L12="","",IF('Художественно-эстетическое разв'!M12="","",IF('Художественно-эстетическое разв'!#REF!="","",IF('Художественно-эстетическое разв'!#REF!="","",IF('Художественно-эстетическое разв'!U12="","",IF('Физическое развитие'!#REF!="","",('Социально-коммуникативное разви'!AA12+'Социально-коммуникативное разви'!AF12+'Социально-коммуникативное разви'!AG12+'Социально-коммуникативное разви'!AH12+'Социально-коммуникативное разви'!#REF!+'Социально-коммуникативное разви'!#REF!+'Социально-коммуникативное разви'!AJ12+'Социально-коммуникативное разви'!AK12+'Познавательное развитие'!#REF!+'Познавательное развитие'!D12+'Познавательное развитие'!#REF!+'Познавательное развитие'!I12+'Познавательное развитие'!M12+'Познавательное развитие'!N12+'Познавательное развитие'!O12+'Познавательное развитие'!P12+'Познавательное развитие'!Q12+'Познавательное развитие'!Y12+'Художественно-эстетическое разв'!D12+'Художественно-эстетическое разв'!#REF!+'Художественно-эстетическое разв'!G12+'Художественно-эстетическое разв'!H12+'Художественно-эстетическое разв'!I12+'Художественно-эстетическое разв'!#REF!+'Художественно-эстетическое разв'!L12+'Художественно-эстетическое разв'!M12+'Художественно-эстетическое разв'!#REF!+'Художественно-эстетическое разв'!#REF!+'Художественно-эстетическое разв'!U12+'Физическое развитие'!#REF!)/30))))))))))))))))))))))))))))))</f>
        <v/>
      </c>
      <c r="AI10" s="82" t="str">
        <f>'Целевые ориентиры'!AA11</f>
        <v/>
      </c>
      <c r="AJ10" s="82"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AK10" s="82"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AL10" s="82" t="str">
        <f>IF('Социально-коммуникативное разви'!I12="","",IF('Социально-коммуникативное разви'!I12=2,"сформирован",IF('Социально-коммуникативное разви'!I12=0,"не сформирован", "в стадии формирования")))</f>
        <v/>
      </c>
      <c r="AM10" s="82" t="str">
        <f>IF('Социально-коммуникативное разви'!J12="","",IF('Социально-коммуникативное разви'!J12=2,"сформирован",IF('Социально-коммуникативное разви'!J12=0,"не сформирован", "в стадии формирования")))</f>
        <v/>
      </c>
      <c r="AN10" s="82"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AO10" s="82"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AP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0" s="82" t="str">
        <f>IF('Социально-коммуникативное разви'!X12="","",IF('Социально-коммуникативное разви'!X12=2,"сформирован",IF('Социально-коммуникативное разви'!X12=0,"не сформирован", "в стадии формирования")))</f>
        <v/>
      </c>
      <c r="AR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0" s="82" t="e">
        <f>IF('Познавательное развитие'!#REF!="","",IF('Познавательное развитие'!#REF!=2,"сформирован",IF('Познавательное развитие'!#REF!=0,"не сформирован", "в стадии формирования")))</f>
        <v>#REF!</v>
      </c>
      <c r="AT10" s="82" t="str">
        <f>IF('Познавательное развитие'!V12="","",IF('Познавательное развитие'!V12=2,"сформирован",IF('Познавательное развитие'!V12=0,"не сформирован", "в стадии формирования")))</f>
        <v/>
      </c>
      <c r="AU10" s="82" t="str">
        <f>IF('Художественно-эстетическое разв'!Z12="","",IF('Художественно-эстетическое разв'!Z12=2,"сформирован",IF('Художественно-эстетическое разв'!Z12=0,"не сформирован", "в стадии формирования")))</f>
        <v/>
      </c>
      <c r="AV10" s="82" t="str">
        <f>IF('Художественно-эстетическое разв'!AE12="","",IF('Художественно-эстетическое разв'!AE12=2,"сформирован",IF('Художественно-эстетическое разв'!AE12=0,"не сформирован", "в стадии формирования")))</f>
        <v/>
      </c>
      <c r="AW10" s="82" t="e">
        <f>IF('Физическое развитие'!#REF!="","",IF('Физическое развитие'!#REF!=2,"сформирован",IF('Физическое развитие'!#REF!=0,"не сформирован", "в стадии формирования")))</f>
        <v>#REF!</v>
      </c>
      <c r="AX10" s="82" t="e">
        <f>IF('Физическое развитие'!#REF!="","",IF('Физическое развитие'!#REF!=2,"сформирован",IF('Физическое развитие'!#REF!=0,"не сформирован", "в стадии формирования")))</f>
        <v>#REF!</v>
      </c>
      <c r="AY10" s="214" t="str">
        <f>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разви'!#REF!="","",IF('Социально-коммуникативное разви'!X12="","",IF('Социально-коммуникативное разви'!#REF!="","",IF('Познавательное развитие'!#REF!="","",IF('Познавательное развитие'!V12="","",IF('Художественно-эстетическое разв'!Z12="","",IF('Художественно-эстетическое разв'!AE12="","",IF('Физическое развитие'!#REF!="","",IF('Физическое развитие'!#REF!="","",('Социально-коммуникативное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разви'!#REF!+'Социально-коммуникативное разви'!X12+'Социально-коммуникативное разви'!#REF!+'Познавательное развитие'!#REF!+'Познавательное развитие'!V12+'Художественно-эстетическое разв'!Z12+'Художественно-эстетическое разв'!AE12+'Физическое развитие'!#REF!+'Физическое развитие'!#REF!)/15)))))))))))))))</f>
        <v/>
      </c>
      <c r="AZ10" s="82" t="str">
        <f>'Целевые ориентиры'!AM11</f>
        <v/>
      </c>
      <c r="BA10" s="82" t="str">
        <f>IF('Социально-коммуникативное разви'!U12="","",IF('Социально-коммуникативное разви'!U12=2,"сформирован",IF('Социально-коммуникативное разви'!U12=0,"не сформирован", "в стадии формирования")))</f>
        <v/>
      </c>
      <c r="BB10" s="82" t="str">
        <f>IF('Социально-коммуникативное разви'!V12="","",IF('Социально-коммуникативное разви'!V12=2,"сформирован",IF('Социально-коммуникативное разви'!V12=0,"не сформирован", "в стадии формирования")))</f>
        <v/>
      </c>
      <c r="BC10" s="82" t="str">
        <f>IF('Социально-коммуникативное разви'!W12="","",IF('Социально-коммуникативное разви'!W12=2,"сформирован",IF('Социально-коммуникативное разви'!W12=0,"не сформирован", "в стадии формирования")))</f>
        <v/>
      </c>
      <c r="BD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0" s="82" t="str">
        <f>IF('Художественно-эстетическое разв'!AC12="","",IF('Художественно-эстетическое разв'!AC12=2,"сформирован",IF('Художественно-эстетическое разв'!AC12=0,"не сформирован", "в стадии формирования")))</f>
        <v/>
      </c>
      <c r="BG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0" s="82" t="str">
        <f>IF('Художественно-эстетическое разв'!AD12="","",IF('Художественно-эстетическое разв'!AD12=2,"сформирован",IF('Художественно-эстетическое разв'!AD12=0,"не сформирован", "в стадии формирования")))</f>
        <v/>
      </c>
      <c r="BI10" s="214" t="str">
        <f>IF('Социально-коммуникативное разви'!U12="","",IF('Социально-коммуникативное разви'!V12="","",IF('Социально-коммуникативное разви'!W12="","",IF('Художественно-эстетическое разв'!#REF!="","",IF('Художественно-эстетическое разв'!#REF!="","",IF('Художественно-эстетическое разв'!AC12="","",IF('Художественно-эстетическое разв'!#REF!="","",IF('Художественно-эстетическое разв'!AD12="","",('Социально-коммуникативное разви'!U12+'Социально-коммуникативное разви'!V12+'Социально-коммуникативное разви'!W12+'Художественно-эстетическое разв'!#REF!+'Художественно-эстетическое разв'!#REF!+'Художественно-эстетическое разв'!AC12+'Художественно-эстетическое разв'!#REF!+'Художественно-эстетическое разв'!AD12)/8))))))))</f>
        <v/>
      </c>
      <c r="BJ10" s="82" t="str">
        <f>'Целевые ориентиры'!AT11</f>
        <v/>
      </c>
      <c r="BK10" s="82" t="str">
        <f>IF('Речевое развитие'!D11="","",IF('Речевое развитие'!D11=2,"сформирован",IF('Речевое развитие'!D11=0,"не сформирован", "в стадии формирования")))</f>
        <v/>
      </c>
      <c r="BL10" s="82" t="e">
        <f>IF('Речевое развитие'!#REF!="","",IF('Речевое развитие'!#REF!=2,"сформирован",IF('Речевое развитие'!#REF!=0,"не сформирован", "в стадии формирования")))</f>
        <v>#REF!</v>
      </c>
      <c r="BM10" s="82" t="str">
        <f>IF('Речевое развитие'!E11="","",IF('Речевое развитие'!E11=2,"сформирован",IF('Речевое развитие'!E11=0,"не сформирован", "в стадии формирования")))</f>
        <v/>
      </c>
      <c r="BN10" s="82" t="str">
        <f>IF('Речевое развитие'!F11="","",IF('Речевое развитие'!F11=2,"сформирован",IF('Речевое развитие'!F11=0,"не сформирован", "в стадии формирования")))</f>
        <v/>
      </c>
      <c r="BO10" s="82" t="str">
        <f>IF('Речевое развитие'!G11="","",IF('Речевое развитие'!G11=2,"сформирован",IF('Речевое развитие'!G11=0,"не сформирован", "в стадии формирования")))</f>
        <v/>
      </c>
      <c r="BP10" s="82" t="str">
        <f>IF('Речевое развитие'!H11="","",IF('Речевое развитие'!H11=2,"сформирован",IF('Речевое развитие'!H11=0,"не сформирован", "в стадии формирования")))</f>
        <v/>
      </c>
      <c r="BQ10" s="82" t="e">
        <f>IF('Речевое развитие'!#REF!="","",IF('Речевое развитие'!#REF!=2,"сформирован",IF('Речевое развитие'!#REF!=0,"не сформирован", "в стадии формирования")))</f>
        <v>#REF!</v>
      </c>
      <c r="BR10" s="82" t="str">
        <f>IF('Речевое развитие'!I11="","",IF('Речевое развитие'!I11=2,"сформирован",IF('Речевое развитие'!I11=0,"не сформирован", "в стадии формирования")))</f>
        <v/>
      </c>
      <c r="BS10" s="82" t="str">
        <f>IF('Речевое развитие'!J11="","",IF('Речевое развитие'!J11=2,"сформирован",IF('Речевое развитие'!J11=0,"не сформирован", "в стадии формирования")))</f>
        <v/>
      </c>
      <c r="BT10" s="82" t="str">
        <f>IF('Речевое развитие'!K11="","",IF('Речевое развитие'!K11=2,"сформирован",IF('Речевое развитие'!K11=0,"не сформирован", "в стадии формирования")))</f>
        <v/>
      </c>
      <c r="BU10" s="82" t="str">
        <f>IF('Речевое развитие'!L11="","",IF('Речевое развитие'!L11=2,"сформирован",IF('Речевое развитие'!L11=0,"не сформирован", "в стадии формирования")))</f>
        <v/>
      </c>
      <c r="BV10" s="82" t="str">
        <f>IF('Речевое развитие'!M11="","",IF('Речевое развитие'!M11=2,"сформирован",IF('Речевое развитие'!M11=0,"не сформирован", "в стадии формирования")))</f>
        <v/>
      </c>
      <c r="BW10" s="82" t="str">
        <f>IF('Речевое развитие'!N11="","",IF('Речевое развитие'!N11=2,"сформирован",IF('Речевое развитие'!N11=0,"не сформирован", "в стадии формирования")))</f>
        <v/>
      </c>
      <c r="BX10" s="214" t="str">
        <f>IF('Речевое развитие'!D11="","",IF('Речевое развитие'!#REF!="","",IF('Речевое развитие'!E11="","",IF('Речевое развитие'!F11="","",IF('Речевое развитие'!G11="","",IF('Речевое развитие'!H11="","",IF('Речевое развитие'!#REF!="","",IF('Речевое развитие'!I11="","",IF('Речевое развитие'!J11="","",IF('Речевое развитие'!K11="","",IF('Речевое развитие'!L11="","",IF('Речевое развитие'!M11="","",IF('Речевое развитие'!N11="","",('Речевое развитие'!D11+'Речевое развитие'!#REF!+'Речевое развитие'!E11+'Речевое развитие'!F11+'Речевое развитие'!G11+'Речевое развитие'!H11+'Речевое развитие'!#REF!+'Речевое развитие'!I11+'Речевое развитие'!J11+'Речевое развитие'!K11+'Речевое развитие'!L11+'Речевое развитие'!M11+'Речевое развитие'!N11)/13)))))))))))))</f>
        <v/>
      </c>
      <c r="BY10" s="82" t="str">
        <f>'Целевые ориентиры'!BG11</f>
        <v/>
      </c>
      <c r="BZ10" s="82" t="str">
        <f>IF('Художественно-эстетическое разв'!Y12="","",IF('Художественно-эстетическое разв'!Y12=2,"сформирован",IF('Художественно-эстетическое разв'!Y12=0,"не сформирован", "в стадии формирования")))</f>
        <v/>
      </c>
      <c r="CA10" s="82" t="e">
        <f>IF('Физическое развитие'!#REF!="","",IF('Физическое развитие'!#REF!=2,"сформирован",IF('Физическое развитие'!#REF!=0,"не сформирован", "в стадии формирования")))</f>
        <v>#REF!</v>
      </c>
      <c r="CB10" s="82" t="e">
        <f>IF('Физическое развитие'!#REF!="","",IF('Физическое развитие'!#REF!=2,"сформирован",IF('Физическое развитие'!#REF!=0,"не сформирован", "в стадии формирования")))</f>
        <v>#REF!</v>
      </c>
      <c r="CC10" s="82" t="str">
        <f>IF('Физическое развитие'!D11="","",IF('Физическое развитие'!D11=2,"сформирован",IF('Физическое развитие'!D11=0,"не сформирован", "в стадии формирования")))</f>
        <v/>
      </c>
      <c r="CD10" s="82" t="str">
        <f>IF('Физическое развитие'!E11="","",IF('Физическое развитие'!E11=2,"сформирован",IF('Физическое развитие'!E11=0,"не сформирован", "в стадии формирования")))</f>
        <v/>
      </c>
      <c r="CE10" s="82" t="str">
        <f>IF('Физическое развитие'!F11="","",IF('Физическое развитие'!F11=2,"сформирован",IF('Физическое развитие'!F11=0,"не сформирован", "в стадии формирования")))</f>
        <v/>
      </c>
      <c r="CF10" s="82" t="str">
        <f>IF('Физическое развитие'!H11="","",IF('Физическое развитие'!H11=2,"сформирован",IF('Физическое развитие'!H11=0,"не сформирован", "в стадии формирования")))</f>
        <v/>
      </c>
      <c r="CG10" s="82" t="str">
        <f>IF('Физическое развитие'!I11="","",IF('Физическое развитие'!I11=2,"сформирован",IF('Физическое развитие'!I11=0,"не сформирован", "в стадии формирования")))</f>
        <v/>
      </c>
      <c r="CH10" s="82" t="str">
        <f>IF('Физическое развитие'!J11="","",IF('Физическое развитие'!J11=2,"сформирован",IF('Физическое развитие'!J11=0,"не сформирован", "в стадии формирования")))</f>
        <v/>
      </c>
      <c r="CI10" s="82" t="str">
        <f>IF('Физическое развитие'!L11="","",IF('Физическое развитие'!L11=2,"сформирован",IF('Физическое развитие'!L11=0,"не сформирован", "в стадии формирования")))</f>
        <v/>
      </c>
      <c r="CJ10" s="82" t="str">
        <f>IF('Физическое развитие'!M11="","",IF('Физическое развитие'!M11=2,"сформирован",IF('Физическое развитие'!M11=0,"не сформирован", "в стадии формирования")))</f>
        <v/>
      </c>
      <c r="CK10" s="82" t="e">
        <f>IF('Физическое развитие'!#REF!="","",IF('Физическое развитие'!#REF!=2,"сформирован",IF('Физическое развитие'!#REF!=0,"не сформирован", "в стадии формирования")))</f>
        <v>#REF!</v>
      </c>
      <c r="CL10" s="82" t="e">
        <f>IF('Физическое развитие'!#REF!="","",IF('Физическое развитие'!#REF!=2,"сформирован",IF('Физическое развитие'!#REF!=0,"не сформирован", "в стадии формирования")))</f>
        <v>#REF!</v>
      </c>
      <c r="CM10" s="82" t="e">
        <f>IF('Физическое развитие'!#REF!="","",IF('Физическое развитие'!#REF!=2,"сформирован",IF('Физическое развитие'!#REF!=0,"не сформирован", "в стадии формирования")))</f>
        <v>#REF!</v>
      </c>
      <c r="CN10" s="82" t="str">
        <f>IF('Физическое развитие'!N11="","",IF('Физическое развитие'!N11=2,"сформирован",IF('Физическое развитие'!N11=0,"не сформирован", "в стадии формирования")))</f>
        <v/>
      </c>
      <c r="CO10" s="82" t="str">
        <f>IF('Физическое развитие'!O11="","",IF('Физическое развитие'!O11=2,"сформирован",IF('Физическое развитие'!O11=0,"не сформирован", "в стадии формирования")))</f>
        <v/>
      </c>
      <c r="CP10" s="82" t="str">
        <f>IF('Физическое развитие'!P11="","",IF('Физическое развитие'!P11=2,"сформирован",IF('Физическое развитие'!P11=0,"не сформирован", "в стадии формирования")))</f>
        <v/>
      </c>
      <c r="CQ10" s="82" t="str">
        <f>IF('Физическое развитие'!Q11="","",IF('Физическое развитие'!Q11=2,"сформирован",IF('Физическое развитие'!Q11=0,"не сформирован", "в стадии формирования")))</f>
        <v/>
      </c>
      <c r="CR10" s="214" t="str">
        <f>IF('Художественно-эстетическое разв'!Y12="","",IF('Физическое развитие'!#REF!="","",IF('Физическое развитие'!#REF!="","",IF('Физическое развитие'!D11="","",IF('Физическое развитие'!E11="","",IF('Физическое развитие'!F11="","",IF('Физическое развитие'!H11="","",IF('Физическое развитие'!I11="","",IF('Физическое развитие'!J11="","",IF('Физическое развитие'!L11="","",IF('Физическое развитие'!M11="","",IF('Физическое развитие'!#REF!="","",IF('Физическое развитие'!#REF!="","",IF('Физическое развитие'!#REF!="","",IF('Физическое развитие'!N11="","",IF('Физическое развитие'!O11="","",IF('Физическое развитие'!P11="","",IF('Физическое развитие'!Q11="","",('Художественно-эстетическое разв'!Y12+'Физическое развитие'!#REF!+'Физическое развитие'!#REF!+'Физическое развитие'!D11+'Физическое развитие'!E11+'Физическое развитие'!F11+'Физическое развитие'!H11+'Физическое развитие'!I11+'Физическое развитие'!J11+'Физическое развитие'!L11+'Физическое развитие'!M11+'Физическое развитие'!#REF!+'Физическое развитие'!#REF!+'Физическое развитие'!#REF!+'Физическое развитие'!N11+'Физическое развитие'!O11+'Физическое развитие'!P11+'Физическое развитие'!Q11)/18))))))))))))))))))</f>
        <v/>
      </c>
      <c r="CS10" s="82" t="str">
        <f>'Целевые ориентиры'!BW11</f>
        <v/>
      </c>
      <c r="CT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0" s="82"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CV10" s="82" t="str">
        <f>IF('Социально-коммуникативное разви'!N12="","",IF('Социально-коммуникативное разви'!N12=2,"сформирован",IF('Социально-коммуникативное разви'!N12=0,"не сформирован", "в стадии формирования")))</f>
        <v/>
      </c>
      <c r="CW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0" s="82" t="str">
        <f>IF('Социально-коммуникативное разви'!AI12="","",IF('Социально-коммуникативное разви'!AI12=2,"сформирован",IF('Социально-коммуникативное разви'!AI12=0,"не сформирован", "в стадии формирования")))</f>
        <v/>
      </c>
      <c r="CY10" s="82" t="str">
        <f>IF('Социально-коммуникативное разви'!AN12="","",IF('Социально-коммуникативное разви'!AN12=2,"сформирован",IF('Социально-коммуникативное разви'!AN12=0,"не сформирован", "в стадии формирования")))</f>
        <v/>
      </c>
      <c r="CZ10" s="82" t="str">
        <f>IF('Социально-коммуникативное разви'!AO12="","",IF('Социально-коммуникативное разви'!AO12=2,"сформирован",IF('Социально-коммуникативное разви'!AO12=0,"не сформирован", "в стадии формирования")))</f>
        <v/>
      </c>
      <c r="DA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0" s="82" t="str">
        <f>IF('Социально-коммуникативное разви'!AP12="","",IF('Социально-коммуникативное разви'!AP12=2,"сформирован",IF('Социально-коммуникативное разви'!AP12=0,"не сформирован", "в стадии формирования")))</f>
        <v/>
      </c>
      <c r="DC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0" s="82" t="str">
        <f>IF('Социально-коммуникативное разви'!AQ12="","",IF('Социально-коммуникативное разви'!AQ12=2,"сформирован",IF('Социально-коммуникативное разви'!AQ12=0,"не сформирован", "в стадии формирования")))</f>
        <v/>
      </c>
      <c r="DE10" s="82" t="str">
        <f>IF('Социально-коммуникативное разви'!AR12="","",IF('Социально-коммуникативное разви'!AR12=2,"сформирован",IF('Социально-коммуникативное разви'!AR12=0,"не сформирован", "в стадии формирования")))</f>
        <v/>
      </c>
      <c r="DF10" s="82" t="str">
        <f>IF('Социально-коммуникативное разви'!AS12="","",IF('Социально-коммуникативное разви'!AS12=2,"сформирован",IF('Социально-коммуникативное разви'!AS12=0,"не сформирован", "в стадии формирования")))</f>
        <v/>
      </c>
      <c r="DG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0" s="82" t="str">
        <f>IF('Социально-коммуникативное разви'!AT12="","",IF('Социально-коммуникативное разви'!AT12=2,"сформирован",IF('Социально-коммуникативное разви'!AT12=0,"не сформирован", "в стадии формирования")))</f>
        <v/>
      </c>
      <c r="DI10" s="82" t="str">
        <f>IF('Социально-коммуникативное разви'!AV12="","",IF('Социально-коммуникативное разви'!AV12=2,"сформирован",IF('Социально-коммуникативное разви'!AV12=0,"не сформирован", "в стадии формирования")))</f>
        <v/>
      </c>
      <c r="DJ10" s="82" t="str">
        <f>IF('Социально-коммуникативное разви'!AW12="","",IF('Социально-коммуникативное разви'!AW12=2,"сформирован",IF('Социально-коммуникативное разви'!AW12=0,"не сформирован", "в стадии формирования")))</f>
        <v/>
      </c>
      <c r="DK10" s="82" t="str">
        <f>IF('Социально-коммуникативное разви'!AX12="","",IF('Социально-коммуникативное разви'!AX12=2,"сформирован",IF('Социально-коммуникативное разви'!AX12=0,"не сформирован", "в стадии формирования")))</f>
        <v/>
      </c>
      <c r="DL10" s="82" t="str">
        <f>IF('Социально-коммуникативное разви'!AY12="","",IF('Социально-коммуникативное разви'!AY12=2,"сформирован",IF('Социально-коммуникативное разви'!AY12=0,"не сформирован", "в стадии формирования")))</f>
        <v/>
      </c>
      <c r="DM10" s="82" t="str">
        <f>IF('Физическое развитие'!K11="","",IF('Физическое развитие'!K11=2,"сформирован",IF('Физическое развитие'!K11=0,"не сформирован", "в стадии формирования")))</f>
        <v/>
      </c>
      <c r="DN10" s="82" t="e">
        <f>IF('Физическое развитие'!#REF!="","",IF('Физическое развитие'!#REF!=2,"сформирован",IF('Физическое развитие'!#REF!=0,"не сформирован", "в стадии формирования")))</f>
        <v>#REF!</v>
      </c>
      <c r="DO10" s="214" t="e">
        <f>IF('Социально-коммуникативное разви'!#REF!="","",IF('Социально-коммуникативное разви'!M12="","",IF('Социально-коммуникативное разви'!N12="","",IF('Социально-коммуникативное разви'!#REF!="","",IF('Социально-коммуникативное разви'!AI12="","",IF('Социально-коммуникативное разви'!AN12="","",IF('Социально-коммуникативное разви'!AO12="","",IF('Социально-коммуникативное разви'!#REF!="","",IF('Социально-коммуникативное разви'!AP12="","",IF('Социально-коммуникативное разви'!#REF!="","",IF('Социально-коммуникативное разви'!AQ12="","",IF('Социально-коммуникативное разви'!AR12="","",IF('Социально-коммуникативное разви'!AS12="","",IF('Социально-коммуникативное разви'!#REF!="","",IF('Социально-коммуникативное разви'!AT12="","",IF('Социально-коммуникативное разви'!AV12="","",IF('Социально-коммуникативное разви'!AW12="","",IF('Социально-коммуникативное разви'!AX12="","",IF('Социально-коммуникативное разви'!AY12="","",IF('Физическое развитие'!K11="","",IF('Физическое развитие'!#REF!="","",('Социально-коммуникативное разви'!#REF!+'Социально-коммуникативное разви'!M12+'Социально-коммуникативное разви'!N12+'Социально-коммуникативное разви'!#REF!+'Социально-коммуникативное разви'!AI12+'Социально-коммуникативное разви'!AN12+'Социально-коммуникативное разви'!AO12+'Социально-коммуникативное разви'!#REF!+'Социально-коммуникативное разви'!AP12+'Социально-коммуникативное разви'!#REF!+'Социально-коммуникативное разви'!AQ12+'Социально-коммуникативное разви'!AR12+'Социально-коммуникативное разви'!AS12+'Социально-коммуникативное разви'!#REF!+'Социально-коммуникативное разви'!AT12+'Социально-коммуникативное разви'!AV12+'Социально-коммуникативное разви'!AW12+'Социально-коммуникативное разви'!AX12+'Социально-коммуникативное разви'!AY12+'Физическое развитие'!K11+'Физическое развитие'!#REF!)/21)))))))))))))))))))))</f>
        <v>#REF!</v>
      </c>
      <c r="DP10" s="82" t="str">
        <f>'Целевые ориентиры'!CN11</f>
        <v/>
      </c>
      <c r="DQ10" s="82" t="str">
        <f>IF('Социально-коммуникативное разви'!D12="","",IF('Социально-коммуникативное разви'!D12=2,"сформирован",IF('Социально-коммуникативное разви'!D12=0,"не сформирован", "в стадии формирования")))</f>
        <v/>
      </c>
      <c r="DR10" s="82" t="str">
        <f>IF('Социально-коммуникативное разви'!E12="","",IF('Социально-коммуникативное разви'!E12=2,"сформирован",IF('Социально-коммуникативное разви'!E12=0,"не сформирован", "в стадии формирования")))</f>
        <v/>
      </c>
      <c r="DS10" s="82" t="str">
        <f>IF('Социально-коммуникативное разви'!F12="","",IF('Социально-коммуникативное разви'!F12=2,"сформирован",IF('Социально-коммуникативное разви'!F12=0,"не сформирован", "в стадии формирования")))</f>
        <v/>
      </c>
      <c r="DT10" s="82"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DU10" s="82" t="str">
        <f>IF('Социально-коммуникативное разви'!Q12="","",IF('Социально-коммуникативное разви'!Q12=2,"сформирован",IF('Социально-коммуникативное разви'!Q12=0,"не сформирован", "в стадии формирования")))</f>
        <v/>
      </c>
      <c r="DV10" s="82" t="str">
        <f>IF('Социально-коммуникативное разви'!R12="","",IF('Социально-коммуникативное разви'!R12=2,"сформирован",IF('Социально-коммуникативное разви'!R12=0,"не сформирован", "в стадии формирования")))</f>
        <v/>
      </c>
      <c r="DW10" s="82" t="str">
        <f>IF('Социально-коммуникативное разви'!S12="","",IF('Социально-коммуникативное разви'!S12=2,"сформирован",IF('Социально-коммуникативное разви'!S12=0,"не сформирован", "в стадии формирования")))</f>
        <v/>
      </c>
      <c r="DX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0" s="82" t="str">
        <f>IF('Социально-коммуникативное разви'!T12="","",IF('Социально-коммуникативное разви'!T12=2,"сформирован",IF('Социально-коммуникативное разви'!T12=0,"не сформирован", "в стадии формирования")))</f>
        <v/>
      </c>
      <c r="EB10" s="82" t="str">
        <f>IF('Социально-коммуникативное разви'!Y12="","",IF('Социально-коммуникативное разви'!Y12=2,"сформирован",IF('Социально-коммуникативное разви'!Y12=0,"не сформирован", "в стадии формирования")))</f>
        <v/>
      </c>
      <c r="EC10" s="82" t="str">
        <f>IF('Социально-коммуникативное разви'!Z12="","",IF('Социально-коммуникативное разви'!Z12=2,"сформирован",IF('Социально-коммуникативное разви'!Z12=0,"не сформирован", "в стадии формирования")))</f>
        <v/>
      </c>
      <c r="ED10" s="82" t="str">
        <f>IF('Социально-коммуникативное разви'!AU12="","",IF('Социально-коммуникативное разви'!AU12=2,"сформирован",IF('Социально-коммуникативное разви'!AU12=0,"не сформирован", "в стадии формирования")))</f>
        <v/>
      </c>
      <c r="EE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0" s="82" t="str">
        <f>IF('Социально-коммуникативное разви'!AZ12="","",IF('Социально-коммуникативное разви'!AZ12=2,"сформирован",IF('Социально-коммуникативное разви'!AZ12=0,"не сформирован", "в стадии формирования")))</f>
        <v/>
      </c>
      <c r="EG10" s="82" t="str">
        <f>IF('Социально-коммуникативное разви'!BA12="","",IF('Социально-коммуникативное разви'!BA12=2,"сформирован",IF('Социально-коммуникативное разви'!BA12=0,"не сформирован", "в стадии формирования")))</f>
        <v/>
      </c>
      <c r="EH10" s="82" t="str">
        <f>IF('Социально-коммуникативное разви'!BB12="","",IF('Социально-коммуникативное разви'!BB12=2,"сформирован",IF('Социально-коммуникативное разви'!BB12=0,"не сформирован", "в стадии формирования")))</f>
        <v/>
      </c>
      <c r="EI10" s="82" t="str">
        <f>IF('Познавательное развитие'!G12="","",IF('Познавательное развитие'!G12=2,"сформирован",IF('Познавательное развитие'!G12=0,"не сформирован", "в стадии формирования")))</f>
        <v/>
      </c>
      <c r="EJ10" s="82" t="e">
        <f>IF('Познавательное развитие'!#REF!="","",IF('Познавательное развитие'!#REF!=2,"сформирован",IF('Познавательное развитие'!#REF!=0,"не сформирован", "в стадии формирования")))</f>
        <v>#REF!</v>
      </c>
      <c r="EK10" s="82" t="str">
        <f>IF('Познавательное развитие'!H12="","",IF('Познавательное развитие'!H12=2,"сформирован",IF('Познавательное развитие'!H12=0,"не сформирован", "в стадии формирования")))</f>
        <v/>
      </c>
      <c r="EL10" s="82" t="e">
        <f>IF('Познавательное развитие'!#REF!="","",IF('Познавательное развитие'!#REF!=2,"сформирован",IF('Познавательное развитие'!#REF!=0,"не сформирован", "в стадии формирования")))</f>
        <v>#REF!</v>
      </c>
      <c r="EM10" s="82" t="str">
        <f>IF('Познавательное развитие'!T12="","",IF('Познавательное развитие'!T12=2,"сформирован",IF('Познавательное развитие'!T12=0,"не сформирован", "в стадии формирования")))</f>
        <v/>
      </c>
      <c r="EN10" s="82" t="e">
        <f>IF('Познавательное развитие'!#REF!="","",IF('Познавательное развитие'!#REF!=2,"сформирован",IF('Познавательное развитие'!#REF!=0,"не сформирован", "в стадии формирования")))</f>
        <v>#REF!</v>
      </c>
      <c r="EO10" s="82" t="str">
        <f>IF('Познавательное развитие'!U12="","",IF('Познавательное развитие'!U12=2,"сформирован",IF('Познавательное развитие'!U12=0,"не сформирован", "в стадии формирования")))</f>
        <v/>
      </c>
      <c r="EP10" s="82" t="str">
        <f>IF('Познавательное развитие'!W12="","",IF('Познавательное развитие'!W12=2,"сформирован",IF('Познавательное развитие'!W12=0,"не сформирован", "в стадии формирования")))</f>
        <v/>
      </c>
      <c r="EQ10" s="82" t="str">
        <f>IF('Познавательное развитие'!X12="","",IF('Познавательное развитие'!X12=2,"сформирован",IF('Познавательное развитие'!X12=0,"не сформирован", "в стадии формирования")))</f>
        <v/>
      </c>
      <c r="ER10" s="82" t="str">
        <f>IF('Познавательное развитие'!AB12="","",IF('Познавательное развитие'!AB12=2,"сформирован",IF('Познавательное развитие'!AB12=0,"не сформирован", "в стадии формирования")))</f>
        <v/>
      </c>
      <c r="ES10" s="82" t="str">
        <f>IF('Познавательное развитие'!AC12="","",IF('Познавательное развитие'!AC12=2,"сформирован",IF('Познавательное развитие'!AC12=0,"не сформирован", "в стадии формирования")))</f>
        <v/>
      </c>
      <c r="ET10" s="82" t="str">
        <f>IF('Познавательное развитие'!AD12="","",IF('Познавательное развитие'!AD12=2,"сформирован",IF('Познавательное развитие'!AD12=0,"не сформирован", "в стадии формирования")))</f>
        <v/>
      </c>
      <c r="EU10" s="82" t="str">
        <f>IF('Познавательное развитие'!AE12="","",IF('Познавательное развитие'!AE12=2,"сформирован",IF('Познавательное развитие'!AE12=0,"не сформирован", "в стадии формирования")))</f>
        <v/>
      </c>
      <c r="EV10" s="82" t="str">
        <f>IF('Познавательное развитие'!AF12="","",IF('Познавательное развитие'!AF12=2,"сформирован",IF('Познавательное развитие'!AF12=0,"не сформирован", "в стадии формирования")))</f>
        <v/>
      </c>
      <c r="EW10" s="82" t="e">
        <f>IF('Познавательное развитие'!#REF!="","",IF('Познавательное развитие'!#REF!=2,"сформирован",IF('Познавательное развитие'!#REF!=0,"не сформирован", "в стадии формирования")))</f>
        <v>#REF!</v>
      </c>
      <c r="EX10" s="82" t="str">
        <f>IF('Познавательное развитие'!AG12="","",IF('Познавательное развитие'!AG12=2,"сформирован",IF('Познавательное развитие'!AG12=0,"не сформирован", "в стадии формирования")))</f>
        <v/>
      </c>
      <c r="EY10" s="82" t="str">
        <f>IF('Познавательное развитие'!AH12="","",IF('Познавательное развитие'!AH12=2,"сформирован",IF('Познавательное развитие'!AH12=0,"не сформирован", "в стадии формирования")))</f>
        <v/>
      </c>
      <c r="EZ10" s="82" t="e">
        <f>IF('Познавательное развитие'!#REF!="","",IF('Познавательное развитие'!#REF!=2,"сформирован",IF('Познавательное развитие'!#REF!=0,"не сформирован", "в стадии формирования")))</f>
        <v>#REF!</v>
      </c>
      <c r="FA10" s="82" t="str">
        <f>IF('Познавательное развитие'!AI12="","",IF('Познавательное развитие'!AI12=2,"сформирован",IF('Познавательное развитие'!AI12=0,"не сформирован", "в стадии формирования")))</f>
        <v/>
      </c>
      <c r="FB10" s="82" t="str">
        <f>IF('Познавательное развитие'!AJ12="","",IF('Познавательное развитие'!AJ12=2,"сформирован",IF('Познавательное развитие'!AJ12=0,"не сформирован", "в стадии формирования")))</f>
        <v/>
      </c>
      <c r="FC10" s="82" t="str">
        <f>IF('Познавательное развитие'!AK12="","",IF('Познавательное развитие'!AK12=2,"сформирован",IF('Познавательное развитие'!AK12=0,"не сформирован", "в стадии формирования")))</f>
        <v/>
      </c>
      <c r="FD10" s="82" t="str">
        <f>IF('Познавательное развитие'!AL12="","",IF('Познавательное развитие'!AL12=2,"сформирован",IF('Познавательное развитие'!AL12=0,"не сформирован", "в стадии формирования")))</f>
        <v/>
      </c>
      <c r="FE10" s="82" t="str">
        <f>IF('Речевое развитие'!Q11="","",IF('Речевое развитие'!Q11=2,"сформирован",IF('Речевое развитие'!Q11=0,"не сформирован", "в стадии формирования")))</f>
        <v/>
      </c>
      <c r="FF10" s="82" t="str">
        <f>IF('Речевое развитие'!R11="","",IF('Речевое развитие'!R11=2,"сформирован",IF('Речевое развитие'!R11=0,"не сформирован", "в стадии формирования")))</f>
        <v/>
      </c>
      <c r="FG10" s="82" t="str">
        <f>IF('Речевое развитие'!S11="","",IF('Речевое развитие'!S11=2,"сформирован",IF('Речевое развитие'!S11=0,"не сформирован", "в стадии формирования")))</f>
        <v/>
      </c>
      <c r="FH10" s="82" t="str">
        <f>IF('Речевое развитие'!T11="","",IF('Речевое развитие'!T11=2,"сформирован",IF('Речевое развитие'!T11=0,"не сформирован", "в стадии формирования")))</f>
        <v/>
      </c>
      <c r="FI10" s="82" t="str">
        <f>IF('Речевое развитие'!U11="","",IF('Речевое развитие'!U11=2,"сформирован",IF('Речевое развитие'!U11=0,"не сформирован", "в стадии формирования")))</f>
        <v/>
      </c>
      <c r="FJ10" s="82" t="e">
        <f>IF('Речевое развитие'!#REF!="","",IF('Речевое развитие'!#REF!=2,"сформирован",IF('Речевое развитие'!#REF!=0,"не сформирован", "в стадии формирования")))</f>
        <v>#REF!</v>
      </c>
      <c r="FK10" s="82" t="str">
        <f>IF('Художественно-эстетическое разв'!S12="","",IF('Художественно-эстетическое разв'!S12=2,"сформирован",IF('Художественно-эстетическое разв'!S12=0,"не сформирован", "в стадии формирования")))</f>
        <v/>
      </c>
      <c r="FL10" s="82" t="str">
        <f>IF('Художественно-эстетическое разв'!T12="","",IF('Художественно-эстетическое разв'!T12=2,"сформирован",IF('Художественно-эстетическое разв'!T12=0,"не сформирован", "в стадии формирования")))</f>
        <v/>
      </c>
      <c r="FM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0" s="82" t="str">
        <f>IF('Физическое развитие'!T11="","",IF('Физическое развитие'!T11=2,"сформирован",IF('Физическое развитие'!T11=0,"не сформирован", "в стадии формирования")))</f>
        <v/>
      </c>
      <c r="FO10" s="82" t="str">
        <f>IF('Физическое развитие'!U11="","",IF('Физическое развитие'!U11=2,"сформирован",IF('Физическое развитие'!U11=0,"не сформирован", "в стадии формирования")))</f>
        <v/>
      </c>
      <c r="FP10" s="82" t="str">
        <f>IF('Физическое развитие'!V11="","",IF('Физическое развитие'!V11=2,"сформирован",IF('Физическое развитие'!V11=0,"не сформирован", "в стадии формирования")))</f>
        <v/>
      </c>
      <c r="FQ10" s="82" t="e">
        <f>IF('Физическое развитие'!#REF!="","",IF('Физическое развитие'!#REF!=2,"сформирован",IF('Физическое развитие'!#REF!=0,"не сформирован", "в стадии формирования")))</f>
        <v>#REF!</v>
      </c>
      <c r="FR10" s="214" t="str">
        <f>IF('Социально-коммуникативное разви'!D12="","",IF('Социально-коммуникативное разви'!E12="","",IF('Социально-коммуникативное разви'!F12="","",IF('Социально-коммуникативное разви'!G12="","",IF('Социально-коммуникативное разви'!Q12="","",IF('Социально-коммуникативное разви'!R12="","",IF('Социально-коммуникативное разви'!S12="","",IF('Социально-коммуникативное разви'!#REF!="","",IF('Социально-коммуникативное разви'!#REF!="","",IF('Социально-коммуникативное разви'!#REF!="","",IF('Социально-коммуникативное разви'!T12="","",IF('Социально-коммуникативное разви'!Y12="","",IF('Социально-коммуникативное разви'!Z12="","",IF('Социально-коммуникативное разви'!AU12="","",IF('Социально-коммуникативное разви'!#REF!="","",IF('Социально-коммуникативное разви'!AZ12="","",IF('Социально-коммуникативное разви'!BA12="","",IF('Социально-коммуникативное разви'!BB12="","",IF('Познавательное развитие'!G12="","",IF('Познавательное развитие'!#REF!="","",IF('Познавательное развитие'!H12="","",IF('Познавательное развитие'!#REF!="","",IF('Познавательное развитие'!T12="","",IF('Познавательное развитие'!#REF!="","",IF('Познавательное развитие'!U12="","",IF('Познавательное развитие'!W12="","",IF('Познавательное развитие'!X12="","",IF('Познавательное развитие'!AB12="","",IF('Познавательное развитие'!AC12="","",IF('Познавательное развитие'!AD12="","",IF('Познавательное развитие'!AE12="","",IF('Познавательное развитие'!AF12="","",IF('Познавательное развитие'!#REF!="","",IF('Познавательное развитие'!AG12="","",IF('Познавательное развитие'!AH12="","",IF('Познавательное развитие'!#REF!="","",IF('Познавательное развитие'!AI12="","",IF('Познавательное развитие'!AJ12="","",IF('Познавательное развитие'!AK12="","",IF('Познавательное развитие'!AL12="","",IF('Речевое развитие'!Q11="","",IF('Речевое развитие'!R11="","",IF('Речевое развитие'!S11="","",IF('Речевое развитие'!T11="","",IF('Речевое развитие'!U11="","",IF('Речевое развитие'!#REF!="","",IF('Художественно-эстетическое разв'!S12="","",IF('Художественно-эстетическое разв'!T12="","",IF('Художественно-эстетическое разв'!#REF!="","",IF('Физическое развитие'!T11="","",IF('Физическое развитие'!U11="","",IF('Физическое развитие'!V11="","",IF('Физическое развитие'!#REF!="","",('Социально-коммуникативное разви'!D12+'Социально-коммуникативное разви'!E12+'Социально-коммуникативное разви'!F12+'Социально-коммуникативное разви'!G12+'Социально-коммуникативное разви'!Q12+'Социально-коммуникативное разви'!R12+'Социально-коммуникативное разви'!S12+'Социально-коммуникативное разви'!#REF!+'Социально-коммуникативное разви'!#REF!+'Социально-коммуникативное разви'!#REF!+'Социально-коммуникативное разви'!T12+'Социально-коммуникативное разви'!Y12+'Социально-коммуникативное разви'!Z12+'Социально-коммуникативное разви'!AU12+'Социально-коммуникативное разви'!#REF!+'Социально-коммуникативное разви'!AZ12+'Социально-коммуникативное разви'!BA12+'Социально-коммуникативное разви'!BB12+'Познавательное развитие'!G12+'Познавательное развитие'!#REF!+'Познавательное развитие'!H12+'Познавательное развитие'!#REF!+'Познавательное развитие'!T12+'Познавательное развитие'!#REF!+'Познавательное развитие'!U12+'Познавательное развитие'!W12+'Познавательное развитие'!X12+'Познавательное развитие'!AB12+'Познавательное развитие'!AC12+'Познавательное развитие'!AD12+'Познавательное развитие'!AE12+'Познавательное развитие'!AF12+'Познавательное развитие'!#REF!+'Познавательное развитие'!AG12+'Познавательное развитие'!AH12+'Познавательное развитие'!#REF!+'Познавательное развитие'!AI12+'Познавательное развитие'!AJ12+'Познавательное развитие'!AK12+'Познавательное развитие'!AL12+'Речевое развитие'!Q11+'Речевое развитие'!R11+'Речевое развитие'!S11+'Речевое развитие'!T11+'Речевое развитие'!U11+'Речевое развитие'!#REF!+'Художественно-эстетическое разв'!S12+'Художественно-эстетическое разв'!T12+'Художественно-эстетическое разв'!#REF!+'Физическое развитие'!T11+'Физическое развитие'!U11+'Физическое развитие'!V11+'Физическое развитие'!#REF!)/53)))))))))))))))))))))))))))))))))))))))))))))))))))))</f>
        <v/>
      </c>
      <c r="FS10" s="82" t="str">
        <f>'Целевые ориентиры'!EC11</f>
        <v/>
      </c>
    </row>
    <row r="11" spans="1:175">
      <c r="A11" s="82">
        <f>список!A10</f>
        <v>9</v>
      </c>
      <c r="B11" s="82" t="str">
        <f>IF(список!B10="","",список!B10)</f>
        <v/>
      </c>
      <c r="C11" s="82">
        <f>список!C10</f>
        <v>0</v>
      </c>
      <c r="D11" s="82" t="str">
        <f>IF('Социально-коммуникативное разви'!AA13="","",IF('Социально-коммуникативное разви'!AA13=2,"сформирован",IF('Социально-коммуникативное разви'!AA13=0,"не сформирован", "в стадии формирования")))</f>
        <v/>
      </c>
      <c r="E11" s="82" t="str">
        <f>IF('Социально-коммуникативное разви'!AF13="","",IF('Социально-коммуникативное разви'!AF13=2,"сформирован",IF('Социально-коммуникативное разви'!AF13=0,"не сформирован", "в стадии формирования")))</f>
        <v/>
      </c>
      <c r="F11" s="82" t="str">
        <f>IF('Социально-коммуникативное разви'!AG13="","",IF('Социально-коммуникативное разви'!AG13=2,"сформирован",IF('Социально-коммуникативное разви'!AG13=0,"не сформирован", "в стадии формирования")))</f>
        <v/>
      </c>
      <c r="G11" s="82" t="str">
        <f>IF('Социально-коммуникативное разви'!AH13="","",IF('Социально-коммуникативное разви'!AH13=2,"сформирован",IF('Социально-коммуникативное разви'!AH13=0,"не сформирован", "в стадии формирования")))</f>
        <v/>
      </c>
      <c r="H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1" s="82" t="str">
        <f>IF('Социально-коммуникативное разви'!AJ13="","",IF('Социально-коммуникативное разви'!AJ13=2,"сформирован",IF('Социально-коммуникативное разви'!AJ13=0,"не сформирован", "в стадии формирования")))</f>
        <v/>
      </c>
      <c r="K11" s="82" t="str">
        <f>IF('Социально-коммуникативное разви'!AK13="","",IF('Социально-коммуникативное разви'!AK13=2,"сформирован",IF('Социально-коммуникативное разви'!AK13=0,"не сформирован", "в стадии формирования")))</f>
        <v/>
      </c>
      <c r="L11" s="82" t="e">
        <f>IF('Познавательное развитие'!#REF!="","",IF('Познавательное развитие'!#REF!=2,"сформирован",IF('Познавательное развитие'!#REF!=0,"не сформирован", "в стадии формирования")))</f>
        <v>#REF!</v>
      </c>
      <c r="M11" s="82" t="str">
        <f>IF('Познавательное развитие'!D13="","",IF('Познавательное развитие'!D13=2,"сформирован",IF('Познавательное развитие'!D13=0,"не сформирован", "в стадии формирования")))</f>
        <v/>
      </c>
      <c r="N11" s="82" t="e">
        <f>IF('Познавательное развитие'!#REF!="","",IF('Познавательное развитие'!#REF!=2,"сформирован",IF('Познавательное развитие'!#REF!=0,"не сформирован", "в стадии формирования")))</f>
        <v>#REF!</v>
      </c>
      <c r="O11" s="82" t="str">
        <f>IF('Познавательное развитие'!I13="","",IF('Познавательное развитие'!I13=2,"сформирован",IF('Познавательное развитие'!I13=0,"не сформирован", "в стадии формирования")))</f>
        <v/>
      </c>
      <c r="P11" s="82" t="str">
        <f>IF('Познавательное развитие'!M13="","",IF('Познавательное развитие'!M13=2,"сформирован",IF('Познавательное развитие'!M13=0,"не сформирован", "в стадии формирования")))</f>
        <v/>
      </c>
      <c r="Q11" s="82" t="str">
        <f>IF('Познавательное развитие'!N13="","",IF('Познавательное развитие'!N13=2,"сформирован",IF('Познавательное развитие'!N13=0,"не сформирован", "в стадии формирования")))</f>
        <v/>
      </c>
      <c r="R11" s="82" t="str">
        <f>IF('Познавательное развитие'!O13="","",IF('Познавательное развитие'!O13=2,"сформирован",IF('Познавательное развитие'!O13=0,"не сформирован", "в стадии формирования")))</f>
        <v/>
      </c>
      <c r="S11" s="82" t="str">
        <f>IF('Познавательное развитие'!P13="","",IF('Познавательное развитие'!P13=2,"сформирован",IF('Познавательное развитие'!P13=0,"не сформирован", "в стадии формирования")))</f>
        <v/>
      </c>
      <c r="T11" s="82" t="str">
        <f>IF('Познавательное развитие'!Q13="","",IF('Познавательное развитие'!Q13=2,"сформирован",IF('Познавательное развитие'!Q13=0,"не сформирован", "в стадии формирования")))</f>
        <v/>
      </c>
      <c r="U11" s="82" t="str">
        <f>IF('Познавательное развитие'!Y13="","",IF('Познавательное развитие'!Y13=2,"сформирован",IF('Познавательное развитие'!Y13=0,"не сформирован", "в стадии формирования")))</f>
        <v/>
      </c>
      <c r="V11" s="82"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W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1" s="82" t="str">
        <f>IF('Художественно-эстетическое разв'!G13="","",IF('Художественно-эстетическое разв'!G13=2,"сформирован",IF('Художественно-эстетическое разв'!G13=0,"не сформирован", "в стадии формирования")))</f>
        <v/>
      </c>
      <c r="Y11" s="82" t="str">
        <f>IF('Художественно-эстетическое разв'!H13="","",IF('Художественно-эстетическое разв'!H13=2,"сформирован",IF('Художественно-эстетическое разв'!H13=0,"не сформирован", "в стадии формирования")))</f>
        <v/>
      </c>
      <c r="Z11" s="82" t="str">
        <f>IF('Художественно-эстетическое разв'!I13="","",IF('Художественно-эстетическое разв'!I13=2,"сформирован",IF('Художественно-эстетическое разв'!I13=0,"не сформирован", "в стадии формирования")))</f>
        <v/>
      </c>
      <c r="AA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1" s="82" t="str">
        <f>IF('Художественно-эстетическое разв'!L13="","",IF('Художественно-эстетическое разв'!L13=2,"сформирован",IF('Художественно-эстетическое разв'!L13=0,"не сформирован", "в стадии формирования")))</f>
        <v/>
      </c>
      <c r="AC11" s="82" t="str">
        <f>IF('Художественно-эстетическое разв'!M13="","",IF('Художественно-эстетическое разв'!M13=2,"сформирован",IF('Художественно-эстетическое разв'!M13=0,"не сформирован", "в стадии формирования")))</f>
        <v/>
      </c>
      <c r="AD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1" s="82" t="str">
        <f>IF('Художественно-эстетическое разв'!U13="","",IF('Художественно-эстетическое разв'!U13=2,"сформирован",IF('Художественно-эстетическое разв'!U13=0,"не сформирован", "в стадии формирования")))</f>
        <v/>
      </c>
      <c r="AG11" s="82" t="str">
        <f>IF('Физическое развитие'!W12="","",IF('Физическое развитие'!W12=2,"сформирован",IF('Физическое развитие'!W12=0,"не сформирован", "в стадии формирования")))</f>
        <v/>
      </c>
      <c r="AH11" s="214" t="str">
        <f>IF('Социально-коммуникативное разви'!AA13="","",IF('Социально-коммуникативное разви'!AF13="","",IF('Социально-коммуникативное разви'!AG13="","",IF('Социально-коммуникативное разви'!AH13="","",IF('Социально-коммуникативное разви'!#REF!="","",IF('Социально-коммуникативное разви'!#REF!="","",IF('Социально-коммуникативное разви'!AJ13="","",IF('Социально-коммуникативное разви'!AK13="","",IF('Познавательное развитие'!#REF!="","",IF('Познавательное развитие'!D13="","",IF('Познавательное развитие'!#REF!="","",IF('Познавательное развитие'!I13="","",IF('Познавательное развитие'!M13="","",IF('Познавательное развитие'!N13="","",IF('Познавательное развитие'!O13="","",IF('Познавательное развитие'!P13="","",IF('Познавательное развитие'!Q13="","",IF('Познавательное развитие'!Y13="","",IF('Художественно-эстетическое разв'!D13="","",IF('Художественно-эстетическое разв'!#REF!="","",IF('Художественно-эстетическое разв'!G13="","",IF('Художественно-эстетическое разв'!H13="","",IF('Художественно-эстетическое разв'!I13="","",IF('Художественно-эстетическое разв'!#REF!="","",IF('Художественно-эстетическое разв'!L13="","",IF('Художественно-эстетическое разв'!M13="","",IF('Художественно-эстетическое разв'!#REF!="","",IF('Художественно-эстетическое разв'!#REF!="","",IF('Художественно-эстетическое разв'!U13="","",IF('Физическое развитие'!#REF!="","",('Социально-коммуникативное разви'!AA13+'Социально-коммуникативное разви'!AF13+'Социально-коммуникативное разви'!AG13+'Социально-коммуникативное разви'!AH13+'Социально-коммуникативное разви'!#REF!+'Социально-коммуникативное разви'!#REF!+'Социально-коммуникативное разви'!AJ13+'Социально-коммуникативное разви'!AK13+'Познавательное развитие'!#REF!+'Познавательное развитие'!D13+'Познавательное развитие'!#REF!+'Познавательное развитие'!I13+'Познавательное развитие'!M13+'Познавательное развитие'!N13+'Познавательное развитие'!O13+'Познавательное развитие'!P13+'Познавательное развитие'!Q13+'Познавательное развитие'!Y13+'Художественно-эстетическое разв'!D13+'Художественно-эстетическое разв'!#REF!+'Художественно-эстетическое разв'!G13+'Художественно-эстетическое разв'!H13+'Художественно-эстетическое разв'!I13+'Художественно-эстетическое разв'!#REF!+'Художественно-эстетическое разв'!L13+'Художественно-эстетическое разв'!M13+'Художественно-эстетическое разв'!#REF!+'Художественно-эстетическое разв'!#REF!+'Художественно-эстетическое разв'!U13+'Физическое развитие'!#REF!)/30))))))))))))))))))))))))))))))</f>
        <v/>
      </c>
      <c r="AI11" s="82" t="str">
        <f>'Целевые ориентиры'!AA12</f>
        <v/>
      </c>
      <c r="AJ11" s="82"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AK11" s="82"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AL11" s="82" t="str">
        <f>IF('Социально-коммуникативное разви'!I13="","",IF('Социально-коммуникативное разви'!I13=2,"сформирован",IF('Социально-коммуникативное разви'!I13=0,"не сформирован", "в стадии формирования")))</f>
        <v/>
      </c>
      <c r="AM11" s="82" t="str">
        <f>IF('Социально-коммуникативное разви'!J13="","",IF('Социально-коммуникативное разви'!J13=2,"сформирован",IF('Социально-коммуникативное разви'!J13=0,"не сформирован", "в стадии формирования")))</f>
        <v/>
      </c>
      <c r="AN11" s="82"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AO11" s="82"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AP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1" s="82" t="str">
        <f>IF('Социально-коммуникативное разви'!X13="","",IF('Социально-коммуникативное разви'!X13=2,"сформирован",IF('Социально-коммуникативное разви'!X13=0,"не сформирован", "в стадии формирования")))</f>
        <v/>
      </c>
      <c r="AR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1" s="82" t="e">
        <f>IF('Познавательное развитие'!#REF!="","",IF('Познавательное развитие'!#REF!=2,"сформирован",IF('Познавательное развитие'!#REF!=0,"не сформирован", "в стадии формирования")))</f>
        <v>#REF!</v>
      </c>
      <c r="AT11" s="82" t="str">
        <f>IF('Познавательное развитие'!V13="","",IF('Познавательное развитие'!V13=2,"сформирован",IF('Познавательное развитие'!V13=0,"не сформирован", "в стадии формирования")))</f>
        <v/>
      </c>
      <c r="AU11" s="82" t="str">
        <f>IF('Художественно-эстетическое разв'!Z13="","",IF('Художественно-эстетическое разв'!Z13=2,"сформирован",IF('Художественно-эстетическое разв'!Z13=0,"не сформирован", "в стадии формирования")))</f>
        <v/>
      </c>
      <c r="AV11" s="82" t="str">
        <f>IF('Художественно-эстетическое разв'!AE13="","",IF('Художественно-эстетическое разв'!AE13=2,"сформирован",IF('Художественно-эстетическое разв'!AE13=0,"не сформирован", "в стадии формирования")))</f>
        <v/>
      </c>
      <c r="AW11" s="82" t="e">
        <f>IF('Физическое развитие'!#REF!="","",IF('Физическое развитие'!#REF!=2,"сформирован",IF('Физическое развитие'!#REF!=0,"не сформирован", "в стадии формирования")))</f>
        <v>#REF!</v>
      </c>
      <c r="AX11" s="82" t="e">
        <f>IF('Физическое развитие'!#REF!="","",IF('Физическое развитие'!#REF!=2,"сформирован",IF('Физическое развитие'!#REF!=0,"не сформирован", "в стадии формирования")))</f>
        <v>#REF!</v>
      </c>
      <c r="AY11" s="214" t="str">
        <f>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разви'!#REF!="","",IF('Социально-коммуникативное разви'!X13="","",IF('Социально-коммуникативное разви'!#REF!="","",IF('Познавательное развитие'!#REF!="","",IF('Познавательное развитие'!V13="","",IF('Художественно-эстетическое разв'!Z13="","",IF('Художественно-эстетическое разв'!AE13="","",IF('Физическое развитие'!#REF!="","",IF('Физическое развитие'!#REF!="","",('Социально-коммуникативное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разви'!#REF!+'Социально-коммуникативное разви'!X13+'Социально-коммуникативное разви'!#REF!+'Познавательное развитие'!#REF!+'Познавательное развитие'!V13+'Художественно-эстетическое разв'!Z13+'Художественно-эстетическое разв'!AE13+'Физическое развитие'!#REF!+'Физическое развитие'!#REF!)/15)))))))))))))))</f>
        <v/>
      </c>
      <c r="AZ11" s="82" t="str">
        <f>'Целевые ориентиры'!AM12</f>
        <v/>
      </c>
      <c r="BA11" s="82" t="str">
        <f>IF('Социально-коммуникативное разви'!U13="","",IF('Социально-коммуникативное разви'!U13=2,"сформирован",IF('Социально-коммуникативное разви'!U13=0,"не сформирован", "в стадии формирования")))</f>
        <v/>
      </c>
      <c r="BB11" s="82" t="str">
        <f>IF('Социально-коммуникативное разви'!V13="","",IF('Социально-коммуникативное разви'!V13=2,"сформирован",IF('Социально-коммуникативное разви'!V13=0,"не сформирован", "в стадии формирования")))</f>
        <v/>
      </c>
      <c r="BC11" s="82" t="str">
        <f>IF('Социально-коммуникативное разви'!W13="","",IF('Социально-коммуникативное разви'!W13=2,"сформирован",IF('Социально-коммуникативное разви'!W13=0,"не сформирован", "в стадии формирования")))</f>
        <v/>
      </c>
      <c r="BD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1" s="82" t="str">
        <f>IF('Художественно-эстетическое разв'!AC13="","",IF('Художественно-эстетическое разв'!AC13=2,"сформирован",IF('Художественно-эстетическое разв'!AC13=0,"не сформирован", "в стадии формирования")))</f>
        <v/>
      </c>
      <c r="BG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1" s="82" t="str">
        <f>IF('Художественно-эстетическое разв'!AD13="","",IF('Художественно-эстетическое разв'!AD13=2,"сформирован",IF('Художественно-эстетическое разв'!AD13=0,"не сформирован", "в стадии формирования")))</f>
        <v/>
      </c>
      <c r="BI11" s="214" t="str">
        <f>IF('Социально-коммуникативное разви'!U13="","",IF('Социально-коммуникативное разви'!V13="","",IF('Социально-коммуникативное разви'!W13="","",IF('Художественно-эстетическое разв'!#REF!="","",IF('Художественно-эстетическое разв'!#REF!="","",IF('Художественно-эстетическое разв'!AC13="","",IF('Художественно-эстетическое разв'!#REF!="","",IF('Художественно-эстетическое разв'!AD13="","",('Социально-коммуникативное разви'!U13+'Социально-коммуникативное разви'!V13+'Социально-коммуникативное разви'!W13+'Художественно-эстетическое разв'!#REF!+'Художественно-эстетическое разв'!#REF!+'Художественно-эстетическое разв'!AC13+'Художественно-эстетическое разв'!#REF!+'Художественно-эстетическое разв'!AD13)/8))))))))</f>
        <v/>
      </c>
      <c r="BJ11" s="82" t="str">
        <f>'Целевые ориентиры'!AT12</f>
        <v/>
      </c>
      <c r="BK11" s="82" t="str">
        <f>IF('Речевое развитие'!D12="","",IF('Речевое развитие'!D12=2,"сформирован",IF('Речевое развитие'!D12=0,"не сформирован", "в стадии формирования")))</f>
        <v/>
      </c>
      <c r="BL11" s="82" t="e">
        <f>IF('Речевое развитие'!#REF!="","",IF('Речевое развитие'!#REF!=2,"сформирован",IF('Речевое развитие'!#REF!=0,"не сформирован", "в стадии формирования")))</f>
        <v>#REF!</v>
      </c>
      <c r="BM11" s="82" t="str">
        <f>IF('Речевое развитие'!E12="","",IF('Речевое развитие'!E12=2,"сформирован",IF('Речевое развитие'!E12=0,"не сформирован", "в стадии формирования")))</f>
        <v/>
      </c>
      <c r="BN11" s="82" t="str">
        <f>IF('Речевое развитие'!F12="","",IF('Речевое развитие'!F12=2,"сформирован",IF('Речевое развитие'!F12=0,"не сформирован", "в стадии формирования")))</f>
        <v/>
      </c>
      <c r="BO11" s="82" t="str">
        <f>IF('Речевое развитие'!G12="","",IF('Речевое развитие'!G12=2,"сформирован",IF('Речевое развитие'!G12=0,"не сформирован", "в стадии формирования")))</f>
        <v/>
      </c>
      <c r="BP11" s="82" t="str">
        <f>IF('Речевое развитие'!H12="","",IF('Речевое развитие'!H12=2,"сформирован",IF('Речевое развитие'!H12=0,"не сформирован", "в стадии формирования")))</f>
        <v/>
      </c>
      <c r="BQ11" s="82" t="e">
        <f>IF('Речевое развитие'!#REF!="","",IF('Речевое развитие'!#REF!=2,"сформирован",IF('Речевое развитие'!#REF!=0,"не сформирован", "в стадии формирования")))</f>
        <v>#REF!</v>
      </c>
      <c r="BR11" s="82" t="str">
        <f>IF('Речевое развитие'!I12="","",IF('Речевое развитие'!I12=2,"сформирован",IF('Речевое развитие'!I12=0,"не сформирован", "в стадии формирования")))</f>
        <v/>
      </c>
      <c r="BS11" s="82" t="str">
        <f>IF('Речевое развитие'!J12="","",IF('Речевое развитие'!J12=2,"сформирован",IF('Речевое развитие'!J12=0,"не сформирован", "в стадии формирования")))</f>
        <v/>
      </c>
      <c r="BT11" s="82" t="str">
        <f>IF('Речевое развитие'!K12="","",IF('Речевое развитие'!K12=2,"сформирован",IF('Речевое развитие'!K12=0,"не сформирован", "в стадии формирования")))</f>
        <v/>
      </c>
      <c r="BU11" s="82" t="str">
        <f>IF('Речевое развитие'!L12="","",IF('Речевое развитие'!L12=2,"сформирован",IF('Речевое развитие'!L12=0,"не сформирован", "в стадии формирования")))</f>
        <v/>
      </c>
      <c r="BV11" s="82" t="str">
        <f>IF('Речевое развитие'!M12="","",IF('Речевое развитие'!M12=2,"сформирован",IF('Речевое развитие'!M12=0,"не сформирован", "в стадии формирования")))</f>
        <v/>
      </c>
      <c r="BW11" s="82" t="str">
        <f>IF('Речевое развитие'!N12="","",IF('Речевое развитие'!N12=2,"сформирован",IF('Речевое развитие'!N12=0,"не сформирован", "в стадии формирования")))</f>
        <v/>
      </c>
      <c r="BX11" s="214" t="str">
        <f>IF('Речевое развитие'!D12="","",IF('Речевое развитие'!#REF!="","",IF('Речевое развитие'!E12="","",IF('Речевое развитие'!F12="","",IF('Речевое развитие'!G12="","",IF('Речевое развитие'!H12="","",IF('Речевое развитие'!#REF!="","",IF('Речевое развитие'!I12="","",IF('Речевое развитие'!J12="","",IF('Речевое развитие'!K12="","",IF('Речевое развитие'!L12="","",IF('Речевое развитие'!M12="","",IF('Речевое развитие'!N12="","",('Речевое развитие'!D12+'Речевое развитие'!#REF!+'Речевое развитие'!E12+'Речевое развитие'!F12+'Речевое развитие'!G12+'Речевое развитие'!H12+'Речевое развитие'!#REF!+'Речевое развитие'!I12+'Речевое развитие'!J12+'Речевое развитие'!K12+'Речевое развитие'!L12+'Речевое развитие'!M12+'Речевое развитие'!N12)/13)))))))))))))</f>
        <v/>
      </c>
      <c r="BY11" s="82" t="str">
        <f>'Целевые ориентиры'!BG12</f>
        <v/>
      </c>
      <c r="BZ11" s="82" t="str">
        <f>IF('Художественно-эстетическое разв'!Y13="","",IF('Художественно-эстетическое разв'!Y13=2,"сформирован",IF('Художественно-эстетическое разв'!Y13=0,"не сформирован", "в стадии формирования")))</f>
        <v/>
      </c>
      <c r="CA11" s="82" t="e">
        <f>IF('Физическое развитие'!#REF!="","",IF('Физическое развитие'!#REF!=2,"сформирован",IF('Физическое развитие'!#REF!=0,"не сформирован", "в стадии формирования")))</f>
        <v>#REF!</v>
      </c>
      <c r="CB11" s="82" t="e">
        <f>IF('Физическое развитие'!#REF!="","",IF('Физическое развитие'!#REF!=2,"сформирован",IF('Физическое развитие'!#REF!=0,"не сформирован", "в стадии формирования")))</f>
        <v>#REF!</v>
      </c>
      <c r="CC11" s="82" t="str">
        <f>IF('Физическое развитие'!D12="","",IF('Физическое развитие'!D12=2,"сформирован",IF('Физическое развитие'!D12=0,"не сформирован", "в стадии формирования")))</f>
        <v/>
      </c>
      <c r="CD11" s="82" t="str">
        <f>IF('Физическое развитие'!E12="","",IF('Физическое развитие'!E12=2,"сформирован",IF('Физическое развитие'!E12=0,"не сформирован", "в стадии формирования")))</f>
        <v/>
      </c>
      <c r="CE11" s="82" t="str">
        <f>IF('Физическое развитие'!F12="","",IF('Физическое развитие'!F12=2,"сформирован",IF('Физическое развитие'!F12=0,"не сформирован", "в стадии формирования")))</f>
        <v/>
      </c>
      <c r="CF11" s="82" t="str">
        <f>IF('Физическое развитие'!H12="","",IF('Физическое развитие'!H12=2,"сформирован",IF('Физическое развитие'!H12=0,"не сформирован", "в стадии формирования")))</f>
        <v/>
      </c>
      <c r="CG11" s="82" t="str">
        <f>IF('Физическое развитие'!I12="","",IF('Физическое развитие'!I12=2,"сформирован",IF('Физическое развитие'!I12=0,"не сформирован", "в стадии формирования")))</f>
        <v/>
      </c>
      <c r="CH11" s="82" t="str">
        <f>IF('Физическое развитие'!J12="","",IF('Физическое развитие'!J12=2,"сформирован",IF('Физическое развитие'!J12=0,"не сформирован", "в стадии формирования")))</f>
        <v/>
      </c>
      <c r="CI11" s="82" t="str">
        <f>IF('Физическое развитие'!L12="","",IF('Физическое развитие'!L12=2,"сформирован",IF('Физическое развитие'!L12=0,"не сформирован", "в стадии формирования")))</f>
        <v/>
      </c>
      <c r="CJ11" s="82" t="str">
        <f>IF('Физическое развитие'!M12="","",IF('Физическое развитие'!M12=2,"сформирован",IF('Физическое развитие'!M12=0,"не сформирован", "в стадии формирования")))</f>
        <v/>
      </c>
      <c r="CK11" s="82" t="e">
        <f>IF('Физическое развитие'!#REF!="","",IF('Физическое развитие'!#REF!=2,"сформирован",IF('Физическое развитие'!#REF!=0,"не сформирован", "в стадии формирования")))</f>
        <v>#REF!</v>
      </c>
      <c r="CL11" s="82" t="e">
        <f>IF('Физическое развитие'!#REF!="","",IF('Физическое развитие'!#REF!=2,"сформирован",IF('Физическое развитие'!#REF!=0,"не сформирован", "в стадии формирования")))</f>
        <v>#REF!</v>
      </c>
      <c r="CM11" s="82" t="e">
        <f>IF('Физическое развитие'!#REF!="","",IF('Физическое развитие'!#REF!=2,"сформирован",IF('Физическое развитие'!#REF!=0,"не сформирован", "в стадии формирования")))</f>
        <v>#REF!</v>
      </c>
      <c r="CN11" s="82" t="str">
        <f>IF('Физическое развитие'!N12="","",IF('Физическое развитие'!N12=2,"сформирован",IF('Физическое развитие'!N12=0,"не сформирован", "в стадии формирования")))</f>
        <v/>
      </c>
      <c r="CO11" s="82" t="str">
        <f>IF('Физическое развитие'!O12="","",IF('Физическое развитие'!O12=2,"сформирован",IF('Физическое развитие'!O12=0,"не сформирован", "в стадии формирования")))</f>
        <v/>
      </c>
      <c r="CP11" s="82" t="str">
        <f>IF('Физическое развитие'!P12="","",IF('Физическое развитие'!P12=2,"сформирован",IF('Физическое развитие'!P12=0,"не сформирован", "в стадии формирования")))</f>
        <v/>
      </c>
      <c r="CQ11" s="82" t="str">
        <f>IF('Физическое развитие'!Q12="","",IF('Физическое развитие'!Q12=2,"сформирован",IF('Физическое развитие'!Q12=0,"не сформирован", "в стадии формирования")))</f>
        <v/>
      </c>
      <c r="CR11" s="214" t="str">
        <f>IF('Художественно-эстетическое разв'!Y13="","",IF('Физическое развитие'!#REF!="","",IF('Физическое развитие'!#REF!="","",IF('Физическое развитие'!D12="","",IF('Физическое развитие'!E12="","",IF('Физическое развитие'!F12="","",IF('Физическое развитие'!H12="","",IF('Физическое развитие'!I12="","",IF('Физическое развитие'!J12="","",IF('Физическое развитие'!L12="","",IF('Физическое развитие'!M12="","",IF('Физическое развитие'!#REF!="","",IF('Физическое развитие'!#REF!="","",IF('Физическое развитие'!#REF!="","",IF('Физическое развитие'!N12="","",IF('Физическое развитие'!O12="","",IF('Физическое развитие'!P12="","",IF('Физическое развитие'!Q12="","",('Художественно-эстетическое разв'!Y13+'Физическое развитие'!#REF!+'Физическое развитие'!#REF!+'Физическое развитие'!D12+'Физическое развитие'!E12+'Физическое развитие'!F12+'Физическое развитие'!H12+'Физическое развитие'!I12+'Физическое развитие'!J12+'Физическое развитие'!L12+'Физическое развитие'!M12+'Физическое развитие'!#REF!+'Физическое развитие'!#REF!+'Физическое развитие'!#REF!+'Физическое развитие'!N12+'Физическое развитие'!O12+'Физическое развитие'!P12+'Физическое развитие'!Q12)/18))))))))))))))))))</f>
        <v/>
      </c>
      <c r="CS11" s="82" t="str">
        <f>'Целевые ориентиры'!BW12</f>
        <v/>
      </c>
      <c r="CT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1" s="82"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CV11" s="82" t="str">
        <f>IF('Социально-коммуникативное разви'!N13="","",IF('Социально-коммуникативное разви'!N13=2,"сформирован",IF('Социально-коммуникативное разви'!N13=0,"не сформирован", "в стадии формирования")))</f>
        <v/>
      </c>
      <c r="CW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1" s="82" t="str">
        <f>IF('Социально-коммуникативное разви'!AI13="","",IF('Социально-коммуникативное разви'!AI13=2,"сформирован",IF('Социально-коммуникативное разви'!AI13=0,"не сформирован", "в стадии формирования")))</f>
        <v/>
      </c>
      <c r="CY11" s="82" t="str">
        <f>IF('Социально-коммуникативное разви'!AN13="","",IF('Социально-коммуникативное разви'!AN13=2,"сформирован",IF('Социально-коммуникативное разви'!AN13=0,"не сформирован", "в стадии формирования")))</f>
        <v/>
      </c>
      <c r="CZ11" s="82" t="str">
        <f>IF('Социально-коммуникативное разви'!AO13="","",IF('Социально-коммуникативное разви'!AO13=2,"сформирован",IF('Социально-коммуникативное разви'!AO13=0,"не сформирован", "в стадии формирования")))</f>
        <v/>
      </c>
      <c r="DA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1" s="82" t="str">
        <f>IF('Социально-коммуникативное разви'!AP13="","",IF('Социально-коммуникативное разви'!AP13=2,"сформирован",IF('Социально-коммуникативное разви'!AP13=0,"не сформирован", "в стадии формирования")))</f>
        <v/>
      </c>
      <c r="DC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1" s="82" t="str">
        <f>IF('Социально-коммуникативное разви'!AQ13="","",IF('Социально-коммуникативное разви'!AQ13=2,"сформирован",IF('Социально-коммуникативное разви'!AQ13=0,"не сформирован", "в стадии формирования")))</f>
        <v/>
      </c>
      <c r="DE11" s="82" t="str">
        <f>IF('Социально-коммуникативное разви'!AR13="","",IF('Социально-коммуникативное разви'!AR13=2,"сформирован",IF('Социально-коммуникативное разви'!AR13=0,"не сформирован", "в стадии формирования")))</f>
        <v/>
      </c>
      <c r="DF11" s="82" t="str">
        <f>IF('Социально-коммуникативное разви'!AS13="","",IF('Социально-коммуникативное разви'!AS13=2,"сформирован",IF('Социально-коммуникативное разви'!AS13=0,"не сформирован", "в стадии формирования")))</f>
        <v/>
      </c>
      <c r="DG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1" s="82" t="str">
        <f>IF('Социально-коммуникативное разви'!AT13="","",IF('Социально-коммуникативное разви'!AT13=2,"сформирован",IF('Социально-коммуникативное разви'!AT13=0,"не сформирован", "в стадии формирования")))</f>
        <v/>
      </c>
      <c r="DI11" s="82" t="str">
        <f>IF('Социально-коммуникативное разви'!AV13="","",IF('Социально-коммуникативное разви'!AV13=2,"сформирован",IF('Социально-коммуникативное разви'!AV13=0,"не сформирован", "в стадии формирования")))</f>
        <v/>
      </c>
      <c r="DJ11" s="82" t="str">
        <f>IF('Социально-коммуникативное разви'!AW13="","",IF('Социально-коммуникативное разви'!AW13=2,"сформирован",IF('Социально-коммуникативное разви'!AW13=0,"не сформирован", "в стадии формирования")))</f>
        <v/>
      </c>
      <c r="DK11" s="82" t="str">
        <f>IF('Социально-коммуникативное разви'!AX13="","",IF('Социально-коммуникативное разви'!AX13=2,"сформирован",IF('Социально-коммуникативное разви'!AX13=0,"не сформирован", "в стадии формирования")))</f>
        <v/>
      </c>
      <c r="DL11" s="82" t="str">
        <f>IF('Социально-коммуникативное разви'!AY13="","",IF('Социально-коммуникативное разви'!AY13=2,"сформирован",IF('Социально-коммуникативное разви'!AY13=0,"не сформирован", "в стадии формирования")))</f>
        <v/>
      </c>
      <c r="DM11" s="82" t="str">
        <f>IF('Физическое развитие'!K12="","",IF('Физическое развитие'!K12=2,"сформирован",IF('Физическое развитие'!K12=0,"не сформирован", "в стадии формирования")))</f>
        <v/>
      </c>
      <c r="DN11" s="82" t="e">
        <f>IF('Физическое развитие'!#REF!="","",IF('Физическое развитие'!#REF!=2,"сформирован",IF('Физическое развитие'!#REF!=0,"не сформирован", "в стадии формирования")))</f>
        <v>#REF!</v>
      </c>
      <c r="DO11" s="214" t="e">
        <f>IF('Социально-коммуникативное разви'!#REF!="","",IF('Социально-коммуникативное разви'!M13="","",IF('Социально-коммуникативное разви'!N13="","",IF('Социально-коммуникативное разви'!#REF!="","",IF('Социально-коммуникативное разви'!AI13="","",IF('Социально-коммуникативное разви'!AN13="","",IF('Социально-коммуникативное разви'!AO13="","",IF('Социально-коммуникативное разви'!#REF!="","",IF('Социально-коммуникативное разви'!AP13="","",IF('Социально-коммуникативное разви'!#REF!="","",IF('Социально-коммуникативное разви'!AQ13="","",IF('Социально-коммуникативное разви'!AR13="","",IF('Социально-коммуникативное разви'!AS13="","",IF('Социально-коммуникативное разви'!#REF!="","",IF('Социально-коммуникативное разви'!AT13="","",IF('Социально-коммуникативное разви'!AV13="","",IF('Социально-коммуникативное разви'!AW13="","",IF('Социально-коммуникативное разви'!AX13="","",IF('Социально-коммуникативное разви'!AY13="","",IF('Физическое развитие'!K12="","",IF('Физическое развитие'!#REF!="","",('Социально-коммуникативное разви'!#REF!+'Социально-коммуникативное разви'!M13+'Социально-коммуникативное разви'!N13+'Социально-коммуникативное разви'!#REF!+'Социально-коммуникативное разви'!AI13+'Социально-коммуникативное разви'!AN13+'Социально-коммуникативное разви'!AO13+'Социально-коммуникативное разви'!#REF!+'Социально-коммуникативное разви'!AP13+'Социально-коммуникативное разви'!#REF!+'Социально-коммуникативное разви'!AQ13+'Социально-коммуникативное разви'!AR13+'Социально-коммуникативное разви'!AS13+'Социально-коммуникативное разви'!#REF!+'Социально-коммуникативное разви'!AT13+'Социально-коммуникативное разви'!AV13+'Социально-коммуникативное разви'!AW13+'Социально-коммуникативное разви'!AX13+'Социально-коммуникативное разви'!AY13+'Физическое развитие'!K12+'Физическое развитие'!#REF!)/21)))))))))))))))))))))</f>
        <v>#REF!</v>
      </c>
      <c r="DP11" s="82" t="str">
        <f>'Целевые ориентиры'!CN12</f>
        <v/>
      </c>
      <c r="DQ11" s="82" t="str">
        <f>IF('Социально-коммуникативное разви'!D13="","",IF('Социально-коммуникативное разви'!D13=2,"сформирован",IF('Социально-коммуникативное разви'!D13=0,"не сформирован", "в стадии формирования")))</f>
        <v/>
      </c>
      <c r="DR11" s="82" t="str">
        <f>IF('Социально-коммуникативное разви'!E13="","",IF('Социально-коммуникативное разви'!E13=2,"сформирован",IF('Социально-коммуникативное разви'!E13=0,"не сформирован", "в стадии формирования")))</f>
        <v/>
      </c>
      <c r="DS11" s="82" t="str">
        <f>IF('Социально-коммуникативное разви'!F13="","",IF('Социально-коммуникативное разви'!F13=2,"сформирован",IF('Социально-коммуникативное разви'!F13=0,"не сформирован", "в стадии формирования")))</f>
        <v/>
      </c>
      <c r="DT11" s="82"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DU11" s="82" t="str">
        <f>IF('Социально-коммуникативное разви'!Q13="","",IF('Социально-коммуникативное разви'!Q13=2,"сформирован",IF('Социально-коммуникативное разви'!Q13=0,"не сформирован", "в стадии формирования")))</f>
        <v/>
      </c>
      <c r="DV11" s="82" t="str">
        <f>IF('Социально-коммуникативное разви'!R13="","",IF('Социально-коммуникативное разви'!R13=2,"сформирован",IF('Социально-коммуникативное разви'!R13=0,"не сформирован", "в стадии формирования")))</f>
        <v/>
      </c>
      <c r="DW11" s="82" t="str">
        <f>IF('Социально-коммуникативное разви'!S13="","",IF('Социально-коммуникативное разви'!S13=2,"сформирован",IF('Социально-коммуникативное разви'!S13=0,"не сформирован", "в стадии формирования")))</f>
        <v/>
      </c>
      <c r="DX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1" s="82" t="str">
        <f>IF('Социально-коммуникативное разви'!T13="","",IF('Социально-коммуникативное разви'!T13=2,"сформирован",IF('Социально-коммуникативное разви'!T13=0,"не сформирован", "в стадии формирования")))</f>
        <v/>
      </c>
      <c r="EB11" s="82" t="str">
        <f>IF('Социально-коммуникативное разви'!Y13="","",IF('Социально-коммуникативное разви'!Y13=2,"сформирован",IF('Социально-коммуникативное разви'!Y13=0,"не сформирован", "в стадии формирования")))</f>
        <v/>
      </c>
      <c r="EC11" s="82" t="str">
        <f>IF('Социально-коммуникативное разви'!Z13="","",IF('Социально-коммуникативное разви'!Z13=2,"сформирован",IF('Социально-коммуникативное разви'!Z13=0,"не сформирован", "в стадии формирования")))</f>
        <v/>
      </c>
      <c r="ED11" s="82" t="str">
        <f>IF('Социально-коммуникативное разви'!AU13="","",IF('Социально-коммуникативное разви'!AU13=2,"сформирован",IF('Социально-коммуникативное разви'!AU13=0,"не сформирован", "в стадии формирования")))</f>
        <v/>
      </c>
      <c r="EE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1" s="82" t="str">
        <f>IF('Социально-коммуникативное разви'!AZ13="","",IF('Социально-коммуникативное разви'!AZ13=2,"сформирован",IF('Социально-коммуникативное разви'!AZ13=0,"не сформирован", "в стадии формирования")))</f>
        <v/>
      </c>
      <c r="EG11" s="82" t="str">
        <f>IF('Социально-коммуникативное разви'!BA13="","",IF('Социально-коммуникативное разви'!BA13=2,"сформирован",IF('Социально-коммуникативное разви'!BA13=0,"не сформирован", "в стадии формирования")))</f>
        <v/>
      </c>
      <c r="EH11" s="82" t="str">
        <f>IF('Социально-коммуникативное разви'!BB13="","",IF('Социально-коммуникативное разви'!BB13=2,"сформирован",IF('Социально-коммуникативное разви'!BB13=0,"не сформирован", "в стадии формирования")))</f>
        <v/>
      </c>
      <c r="EI11" s="82" t="str">
        <f>IF('Познавательное развитие'!G13="","",IF('Познавательное развитие'!G13=2,"сформирован",IF('Познавательное развитие'!G13=0,"не сформирован", "в стадии формирования")))</f>
        <v/>
      </c>
      <c r="EJ11" s="82" t="e">
        <f>IF('Познавательное развитие'!#REF!="","",IF('Познавательное развитие'!#REF!=2,"сформирован",IF('Познавательное развитие'!#REF!=0,"не сформирован", "в стадии формирования")))</f>
        <v>#REF!</v>
      </c>
      <c r="EK11" s="82" t="str">
        <f>IF('Познавательное развитие'!H13="","",IF('Познавательное развитие'!H13=2,"сформирован",IF('Познавательное развитие'!H13=0,"не сформирован", "в стадии формирования")))</f>
        <v/>
      </c>
      <c r="EL11" s="82" t="e">
        <f>IF('Познавательное развитие'!#REF!="","",IF('Познавательное развитие'!#REF!=2,"сформирован",IF('Познавательное развитие'!#REF!=0,"не сформирован", "в стадии формирования")))</f>
        <v>#REF!</v>
      </c>
      <c r="EM11" s="82" t="str">
        <f>IF('Познавательное развитие'!T13="","",IF('Познавательное развитие'!T13=2,"сформирован",IF('Познавательное развитие'!T13=0,"не сформирован", "в стадии формирования")))</f>
        <v/>
      </c>
      <c r="EN11" s="82" t="e">
        <f>IF('Познавательное развитие'!#REF!="","",IF('Познавательное развитие'!#REF!=2,"сформирован",IF('Познавательное развитие'!#REF!=0,"не сформирован", "в стадии формирования")))</f>
        <v>#REF!</v>
      </c>
      <c r="EO11" s="82" t="str">
        <f>IF('Познавательное развитие'!U13="","",IF('Познавательное развитие'!U13=2,"сформирован",IF('Познавательное развитие'!U13=0,"не сформирован", "в стадии формирования")))</f>
        <v/>
      </c>
      <c r="EP11" s="82" t="str">
        <f>IF('Познавательное развитие'!W13="","",IF('Познавательное развитие'!W13=2,"сформирован",IF('Познавательное развитие'!W13=0,"не сформирован", "в стадии формирования")))</f>
        <v/>
      </c>
      <c r="EQ11" s="82" t="str">
        <f>IF('Познавательное развитие'!X13="","",IF('Познавательное развитие'!X13=2,"сформирован",IF('Познавательное развитие'!X13=0,"не сформирован", "в стадии формирования")))</f>
        <v/>
      </c>
      <c r="ER11" s="82" t="str">
        <f>IF('Познавательное развитие'!AB13="","",IF('Познавательное развитие'!AB13=2,"сформирован",IF('Познавательное развитие'!AB13=0,"не сформирован", "в стадии формирования")))</f>
        <v/>
      </c>
      <c r="ES11" s="82" t="str">
        <f>IF('Познавательное развитие'!AC13="","",IF('Познавательное развитие'!AC13=2,"сформирован",IF('Познавательное развитие'!AC13=0,"не сформирован", "в стадии формирования")))</f>
        <v/>
      </c>
      <c r="ET11" s="82" t="str">
        <f>IF('Познавательное развитие'!AD13="","",IF('Познавательное развитие'!AD13=2,"сформирован",IF('Познавательное развитие'!AD13=0,"не сформирован", "в стадии формирования")))</f>
        <v/>
      </c>
      <c r="EU11" s="82" t="str">
        <f>IF('Познавательное развитие'!AE13="","",IF('Познавательное развитие'!AE13=2,"сформирован",IF('Познавательное развитие'!AE13=0,"не сформирован", "в стадии формирования")))</f>
        <v/>
      </c>
      <c r="EV11" s="82" t="str">
        <f>IF('Познавательное развитие'!AF13="","",IF('Познавательное развитие'!AF13=2,"сформирован",IF('Познавательное развитие'!AF13=0,"не сформирован", "в стадии формирования")))</f>
        <v/>
      </c>
      <c r="EW11" s="82" t="e">
        <f>IF('Познавательное развитие'!#REF!="","",IF('Познавательное развитие'!#REF!=2,"сформирован",IF('Познавательное развитие'!#REF!=0,"не сформирован", "в стадии формирования")))</f>
        <v>#REF!</v>
      </c>
      <c r="EX11" s="82" t="str">
        <f>IF('Познавательное развитие'!AG13="","",IF('Познавательное развитие'!AG13=2,"сформирован",IF('Познавательное развитие'!AG13=0,"не сформирован", "в стадии формирования")))</f>
        <v/>
      </c>
      <c r="EY11" s="82" t="str">
        <f>IF('Познавательное развитие'!AH13="","",IF('Познавательное развитие'!AH13=2,"сформирован",IF('Познавательное развитие'!AH13=0,"не сформирован", "в стадии формирования")))</f>
        <v/>
      </c>
      <c r="EZ11" s="82" t="e">
        <f>IF('Познавательное развитие'!#REF!="","",IF('Познавательное развитие'!#REF!=2,"сформирован",IF('Познавательное развитие'!#REF!=0,"не сформирован", "в стадии формирования")))</f>
        <v>#REF!</v>
      </c>
      <c r="FA11" s="82" t="str">
        <f>IF('Познавательное развитие'!AI13="","",IF('Познавательное развитие'!AI13=2,"сформирован",IF('Познавательное развитие'!AI13=0,"не сформирован", "в стадии формирования")))</f>
        <v/>
      </c>
      <c r="FB11" s="82" t="str">
        <f>IF('Познавательное развитие'!AJ13="","",IF('Познавательное развитие'!AJ13=2,"сформирован",IF('Познавательное развитие'!AJ13=0,"не сформирован", "в стадии формирования")))</f>
        <v/>
      </c>
      <c r="FC11" s="82" t="str">
        <f>IF('Познавательное развитие'!AK13="","",IF('Познавательное развитие'!AK13=2,"сформирован",IF('Познавательное развитие'!AK13=0,"не сформирован", "в стадии формирования")))</f>
        <v/>
      </c>
      <c r="FD11" s="82" t="str">
        <f>IF('Познавательное развитие'!AL13="","",IF('Познавательное развитие'!AL13=2,"сформирован",IF('Познавательное развитие'!AL13=0,"не сформирован", "в стадии формирования")))</f>
        <v/>
      </c>
      <c r="FE11" s="82" t="str">
        <f>IF('Речевое развитие'!Q12="","",IF('Речевое развитие'!Q12=2,"сформирован",IF('Речевое развитие'!Q12=0,"не сформирован", "в стадии формирования")))</f>
        <v/>
      </c>
      <c r="FF11" s="82" t="str">
        <f>IF('Речевое развитие'!R12="","",IF('Речевое развитие'!R12=2,"сформирован",IF('Речевое развитие'!R12=0,"не сформирован", "в стадии формирования")))</f>
        <v/>
      </c>
      <c r="FG11" s="82" t="str">
        <f>IF('Речевое развитие'!S12="","",IF('Речевое развитие'!S12=2,"сформирован",IF('Речевое развитие'!S12=0,"не сформирован", "в стадии формирования")))</f>
        <v/>
      </c>
      <c r="FH11" s="82" t="str">
        <f>IF('Речевое развитие'!T12="","",IF('Речевое развитие'!T12=2,"сформирован",IF('Речевое развитие'!T12=0,"не сформирован", "в стадии формирования")))</f>
        <v/>
      </c>
      <c r="FI11" s="82" t="str">
        <f>IF('Речевое развитие'!U12="","",IF('Речевое развитие'!U12=2,"сформирован",IF('Речевое развитие'!U12=0,"не сформирован", "в стадии формирования")))</f>
        <v/>
      </c>
      <c r="FJ11" s="82" t="e">
        <f>IF('Речевое развитие'!#REF!="","",IF('Речевое развитие'!#REF!=2,"сформирован",IF('Речевое развитие'!#REF!=0,"не сформирован", "в стадии формирования")))</f>
        <v>#REF!</v>
      </c>
      <c r="FK11" s="82" t="str">
        <f>IF('Художественно-эстетическое разв'!S13="","",IF('Художественно-эстетическое разв'!S13=2,"сформирован",IF('Художественно-эстетическое разв'!S13=0,"не сформирован", "в стадии формирования")))</f>
        <v/>
      </c>
      <c r="FL11" s="82" t="str">
        <f>IF('Художественно-эстетическое разв'!T13="","",IF('Художественно-эстетическое разв'!T13=2,"сформирован",IF('Художественно-эстетическое разв'!T13=0,"не сформирован", "в стадии формирования")))</f>
        <v/>
      </c>
      <c r="FM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1" s="82" t="str">
        <f>IF('Физическое развитие'!T12="","",IF('Физическое развитие'!T12=2,"сформирован",IF('Физическое развитие'!T12=0,"не сформирован", "в стадии формирования")))</f>
        <v/>
      </c>
      <c r="FO11" s="82" t="str">
        <f>IF('Физическое развитие'!U12="","",IF('Физическое развитие'!U12=2,"сформирован",IF('Физическое развитие'!U12=0,"не сформирован", "в стадии формирования")))</f>
        <v/>
      </c>
      <c r="FP11" s="82" t="str">
        <f>IF('Физическое развитие'!V12="","",IF('Физическое развитие'!V12=2,"сформирован",IF('Физическое развитие'!V12=0,"не сформирован", "в стадии формирования")))</f>
        <v/>
      </c>
      <c r="FQ11" s="82" t="e">
        <f>IF('Физическое развитие'!#REF!="","",IF('Физическое развитие'!#REF!=2,"сформирован",IF('Физическое развитие'!#REF!=0,"не сформирован", "в стадии формирования")))</f>
        <v>#REF!</v>
      </c>
      <c r="FR11" s="214" t="str">
        <f>IF('Социально-коммуникативное разви'!D13="","",IF('Социально-коммуникативное разви'!E13="","",IF('Социально-коммуникативное разви'!F13="","",IF('Социально-коммуникативное разви'!G13="","",IF('Социально-коммуникативное разви'!Q13="","",IF('Социально-коммуникативное разви'!R13="","",IF('Социально-коммуникативное разви'!S13="","",IF('Социально-коммуникативное разви'!#REF!="","",IF('Социально-коммуникативное разви'!#REF!="","",IF('Социально-коммуникативное разви'!#REF!="","",IF('Социально-коммуникативное разви'!T13="","",IF('Социально-коммуникативное разви'!Y13="","",IF('Социально-коммуникативное разви'!Z13="","",IF('Социально-коммуникативное разви'!AU13="","",IF('Социально-коммуникативное разви'!#REF!="","",IF('Социально-коммуникативное разви'!AZ13="","",IF('Социально-коммуникативное разви'!BA13="","",IF('Социально-коммуникативное разви'!BB13="","",IF('Познавательное развитие'!G13="","",IF('Познавательное развитие'!#REF!="","",IF('Познавательное развитие'!H13="","",IF('Познавательное развитие'!#REF!="","",IF('Познавательное развитие'!T13="","",IF('Познавательное развитие'!#REF!="","",IF('Познавательное развитие'!U13="","",IF('Познавательное развитие'!W13="","",IF('Познавательное развитие'!X13="","",IF('Познавательное развитие'!AB13="","",IF('Познавательное развитие'!AC13="","",IF('Познавательное развитие'!AD13="","",IF('Познавательное развитие'!AE13="","",IF('Познавательное развитие'!AF13="","",IF('Познавательное развитие'!#REF!="","",IF('Познавательное развитие'!AG13="","",IF('Познавательное развитие'!AH13="","",IF('Познавательное развитие'!#REF!="","",IF('Познавательное развитие'!AI13="","",IF('Познавательное развитие'!AJ13="","",IF('Познавательное развитие'!AK13="","",IF('Познавательное развитие'!AL13="","",IF('Речевое развитие'!Q12="","",IF('Речевое развитие'!R12="","",IF('Речевое развитие'!S12="","",IF('Речевое развитие'!T12="","",IF('Речевое развитие'!U12="","",IF('Речевое развитие'!#REF!="","",IF('Художественно-эстетическое разв'!S13="","",IF('Художественно-эстетическое разв'!T13="","",IF('Художественно-эстетическое разв'!#REF!="","",IF('Физическое развитие'!T12="","",IF('Физическое развитие'!U12="","",IF('Физическое развитие'!V12="","",IF('Физическое развитие'!#REF!="","",('Социально-коммуникативное разви'!D13+'Социально-коммуникативное разви'!E13+'Социально-коммуникативное разви'!F13+'Социально-коммуникативное разви'!G13+'Социально-коммуникативное разви'!Q13+'Социально-коммуникативное разви'!R13+'Социально-коммуникативное разви'!S13+'Социально-коммуникативное разви'!#REF!+'Социально-коммуникативное разви'!#REF!+'Социально-коммуникативное разви'!#REF!+'Социально-коммуникативное разви'!T13+'Социально-коммуникативное разви'!Y13+'Социально-коммуникативное разви'!Z13+'Социально-коммуникативное разви'!AU13+'Социально-коммуникативное разви'!#REF!+'Социально-коммуникативное разви'!AZ13+'Социально-коммуникативное разви'!BA13+'Социально-коммуникативное разви'!BB13+'Познавательное развитие'!G13+'Познавательное развитие'!#REF!+'Познавательное развитие'!H13+'Познавательное развитие'!#REF!+'Познавательное развитие'!T13+'Познавательное развитие'!#REF!+'Познавательное развитие'!U13+'Познавательное развитие'!W13+'Познавательное развитие'!X13+'Познавательное развитие'!AB13+'Познавательное развитие'!AC13+'Познавательное развитие'!AD13+'Познавательное развитие'!AE13+'Познавательное развитие'!AF13+'Познавательное развитие'!#REF!+'Познавательное развитие'!AG13+'Познавательное развитие'!AH13+'Познавательное развитие'!#REF!+'Познавательное развитие'!AI13+'Познавательное развитие'!AJ13+'Познавательное развитие'!AK13+'Познавательное развитие'!AL13+'Речевое развитие'!Q12+'Речевое развитие'!R12+'Речевое развитие'!S12+'Речевое развитие'!T12+'Речевое развитие'!U12+'Речевое развитие'!#REF!+'Художественно-эстетическое разв'!S13+'Художественно-эстетическое разв'!T13+'Художественно-эстетическое разв'!#REF!+'Физическое развитие'!T12+'Физическое развитие'!U12+'Физическое развитие'!V12+'Физическое развитие'!#REF!)/53)))))))))))))))))))))))))))))))))))))))))))))))))))))</f>
        <v/>
      </c>
      <c r="FS11" s="82" t="str">
        <f>'Целевые ориентиры'!EC12</f>
        <v/>
      </c>
    </row>
    <row r="12" spans="1:175">
      <c r="A12" s="82">
        <f>список!A11</f>
        <v>10</v>
      </c>
      <c r="B12" s="82" t="str">
        <f>IF(список!B11="","",список!B11)</f>
        <v/>
      </c>
      <c r="C12" s="82">
        <f>список!C11</f>
        <v>0</v>
      </c>
      <c r="D12" s="82" t="str">
        <f>IF('Социально-коммуникативное разви'!AA14="","",IF('Социально-коммуникативное разви'!AA14=2,"сформирован",IF('Социально-коммуникативное разви'!AA14=0,"не сформирован", "в стадии формирования")))</f>
        <v/>
      </c>
      <c r="E12" s="82" t="str">
        <f>IF('Социально-коммуникативное разви'!AF14="","",IF('Социально-коммуникативное разви'!AF14=2,"сформирован",IF('Социально-коммуникативное разви'!AF14=0,"не сформирован", "в стадии формирования")))</f>
        <v/>
      </c>
      <c r="F12" s="82" t="str">
        <f>IF('Социально-коммуникативное разви'!AG14="","",IF('Социально-коммуникативное разви'!AG14=2,"сформирован",IF('Социально-коммуникативное разви'!AG14=0,"не сформирован", "в стадии формирования")))</f>
        <v/>
      </c>
      <c r="G12" s="82" t="str">
        <f>IF('Социально-коммуникативное разви'!AH14="","",IF('Социально-коммуникативное разви'!AH14=2,"сформирован",IF('Социально-коммуникативное разви'!AH14=0,"не сформирован", "в стадии формирования")))</f>
        <v/>
      </c>
      <c r="H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2" s="82" t="str">
        <f>IF('Социально-коммуникативное разви'!AJ14="","",IF('Социально-коммуникативное разви'!AJ14=2,"сформирован",IF('Социально-коммуникативное разви'!AJ14=0,"не сформирован", "в стадии формирования")))</f>
        <v/>
      </c>
      <c r="K12" s="82" t="str">
        <f>IF('Социально-коммуникативное разви'!AK14="","",IF('Социально-коммуникативное разви'!AK14=2,"сформирован",IF('Социально-коммуникативное разви'!AK14=0,"не сформирован", "в стадии формирования")))</f>
        <v/>
      </c>
      <c r="L12" s="82" t="e">
        <f>IF('Познавательное развитие'!#REF!="","",IF('Познавательное развитие'!#REF!=2,"сформирован",IF('Познавательное развитие'!#REF!=0,"не сформирован", "в стадии формирования")))</f>
        <v>#REF!</v>
      </c>
      <c r="M12" s="82" t="str">
        <f>IF('Познавательное развитие'!D14="","",IF('Познавательное развитие'!D14=2,"сформирован",IF('Познавательное развитие'!D14=0,"не сформирован", "в стадии формирования")))</f>
        <v/>
      </c>
      <c r="N12" s="82" t="e">
        <f>IF('Познавательное развитие'!#REF!="","",IF('Познавательное развитие'!#REF!=2,"сформирован",IF('Познавательное развитие'!#REF!=0,"не сформирован", "в стадии формирования")))</f>
        <v>#REF!</v>
      </c>
      <c r="O12" s="82" t="str">
        <f>IF('Познавательное развитие'!I14="","",IF('Познавательное развитие'!I14=2,"сформирован",IF('Познавательное развитие'!I14=0,"не сформирован", "в стадии формирования")))</f>
        <v/>
      </c>
      <c r="P12" s="82" t="str">
        <f>IF('Познавательное развитие'!M14="","",IF('Познавательное развитие'!M14=2,"сформирован",IF('Познавательное развитие'!M14=0,"не сформирован", "в стадии формирования")))</f>
        <v/>
      </c>
      <c r="Q12" s="82" t="str">
        <f>IF('Познавательное развитие'!N14="","",IF('Познавательное развитие'!N14=2,"сформирован",IF('Познавательное развитие'!N14=0,"не сформирован", "в стадии формирования")))</f>
        <v/>
      </c>
      <c r="R12" s="82" t="str">
        <f>IF('Познавательное развитие'!O14="","",IF('Познавательное развитие'!O14=2,"сформирован",IF('Познавательное развитие'!O14=0,"не сформирован", "в стадии формирования")))</f>
        <v/>
      </c>
      <c r="S12" s="82" t="str">
        <f>IF('Познавательное развитие'!P14="","",IF('Познавательное развитие'!P14=2,"сформирован",IF('Познавательное развитие'!P14=0,"не сформирован", "в стадии формирования")))</f>
        <v/>
      </c>
      <c r="T12" s="82" t="str">
        <f>IF('Познавательное развитие'!Q14="","",IF('Познавательное развитие'!Q14=2,"сформирован",IF('Познавательное развитие'!Q14=0,"не сформирован", "в стадии формирования")))</f>
        <v/>
      </c>
      <c r="U12" s="82" t="str">
        <f>IF('Познавательное развитие'!Y14="","",IF('Познавательное развитие'!Y14=2,"сформирован",IF('Познавательное развитие'!Y14=0,"не сформирован", "в стадии формирования")))</f>
        <v/>
      </c>
      <c r="V12" s="82"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W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2" s="82" t="str">
        <f>IF('Художественно-эстетическое разв'!G14="","",IF('Художественно-эстетическое разв'!G14=2,"сформирован",IF('Художественно-эстетическое разв'!G14=0,"не сформирован", "в стадии формирования")))</f>
        <v/>
      </c>
      <c r="Y12" s="82" t="str">
        <f>IF('Художественно-эстетическое разв'!H14="","",IF('Художественно-эстетическое разв'!H14=2,"сформирован",IF('Художественно-эстетическое разв'!H14=0,"не сформирован", "в стадии формирования")))</f>
        <v/>
      </c>
      <c r="Z12" s="82" t="str">
        <f>IF('Художественно-эстетическое разв'!I14="","",IF('Художественно-эстетическое разв'!I14=2,"сформирован",IF('Художественно-эстетическое разв'!I14=0,"не сформирован", "в стадии формирования")))</f>
        <v/>
      </c>
      <c r="AA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2" s="82" t="str">
        <f>IF('Художественно-эстетическое разв'!L14="","",IF('Художественно-эстетическое разв'!L14=2,"сформирован",IF('Художественно-эстетическое разв'!L14=0,"не сформирован", "в стадии формирования")))</f>
        <v/>
      </c>
      <c r="AC12" s="82" t="str">
        <f>IF('Художественно-эстетическое разв'!M14="","",IF('Художественно-эстетическое разв'!M14=2,"сформирован",IF('Художественно-эстетическое разв'!M14=0,"не сформирован", "в стадии формирования")))</f>
        <v/>
      </c>
      <c r="AD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2" s="82" t="str">
        <f>IF('Художественно-эстетическое разв'!U14="","",IF('Художественно-эстетическое разв'!U14=2,"сформирован",IF('Художественно-эстетическое разв'!U14=0,"не сформирован", "в стадии формирования")))</f>
        <v/>
      </c>
      <c r="AG12" s="82" t="str">
        <f>IF('Физическое развитие'!W13="","",IF('Физическое развитие'!W13=2,"сформирован",IF('Физическое развитие'!W13=0,"не сформирован", "в стадии формирования")))</f>
        <v/>
      </c>
      <c r="AH12" s="214" t="str">
        <f>IF('Социально-коммуникативное разви'!AA14="","",IF('Социально-коммуникативное разви'!AF14="","",IF('Социально-коммуникативное разви'!AG14="","",IF('Социально-коммуникативное разви'!AH14="","",IF('Социально-коммуникативное разви'!#REF!="","",IF('Социально-коммуникативное разви'!#REF!="","",IF('Социально-коммуникативное разви'!AJ14="","",IF('Социально-коммуникативное разви'!AK14="","",IF('Познавательное развитие'!#REF!="","",IF('Познавательное развитие'!D14="","",IF('Познавательное развитие'!#REF!="","",IF('Познавательное развитие'!I14="","",IF('Познавательное развитие'!M14="","",IF('Познавательное развитие'!N14="","",IF('Познавательное развитие'!O14="","",IF('Познавательное развитие'!P14="","",IF('Познавательное развитие'!Q14="","",IF('Познавательное развитие'!Y14="","",IF('Художественно-эстетическое разв'!D14="","",IF('Художественно-эстетическое разв'!#REF!="","",IF('Художественно-эстетическое разв'!G14="","",IF('Художественно-эстетическое разв'!H14="","",IF('Художественно-эстетическое разв'!I14="","",IF('Художественно-эстетическое разв'!#REF!="","",IF('Художественно-эстетическое разв'!L14="","",IF('Художественно-эстетическое разв'!M14="","",IF('Художественно-эстетическое разв'!#REF!="","",IF('Художественно-эстетическое разв'!#REF!="","",IF('Художественно-эстетическое разв'!U14="","",IF('Физическое развитие'!#REF!="","",('Социально-коммуникативное разви'!AA14+'Социально-коммуникативное разви'!AF14+'Социально-коммуникативное разви'!AG14+'Социально-коммуникативное разви'!AH14+'Социально-коммуникативное разви'!#REF!+'Социально-коммуникативное разви'!#REF!+'Социально-коммуникативное разви'!AJ14+'Социально-коммуникативное разви'!AK14+'Познавательное развитие'!#REF!+'Познавательное развитие'!D14+'Познавательное развитие'!#REF!+'Познавательное развитие'!I14+'Познавательное развитие'!M14+'Познавательное развитие'!N14+'Познавательное развитие'!O14+'Познавательное развитие'!P14+'Познавательное развитие'!Q14+'Познавательное развитие'!Y14+'Художественно-эстетическое разв'!D14+'Художественно-эстетическое разв'!#REF!+'Художественно-эстетическое разв'!G14+'Художественно-эстетическое разв'!H14+'Художественно-эстетическое разв'!I14+'Художественно-эстетическое разв'!#REF!+'Художественно-эстетическое разв'!L14+'Художественно-эстетическое разв'!M14+'Художественно-эстетическое разв'!#REF!+'Художественно-эстетическое разв'!#REF!+'Художественно-эстетическое разв'!U14+'Физическое развитие'!#REF!)/30))))))))))))))))))))))))))))))</f>
        <v/>
      </c>
      <c r="AI12" s="82" t="str">
        <f>'Целевые ориентиры'!AA13</f>
        <v/>
      </c>
      <c r="AJ12" s="82"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AK12" s="82"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AL12" s="82" t="str">
        <f>IF('Социально-коммуникативное разви'!I14="","",IF('Социально-коммуникативное разви'!I14=2,"сформирован",IF('Социально-коммуникативное разви'!I14=0,"не сформирован", "в стадии формирования")))</f>
        <v/>
      </c>
      <c r="AM12" s="82" t="str">
        <f>IF('Социально-коммуникативное разви'!J14="","",IF('Социально-коммуникативное разви'!J14=2,"сформирован",IF('Социально-коммуникативное разви'!J14=0,"не сформирован", "в стадии формирования")))</f>
        <v/>
      </c>
      <c r="AN12" s="82"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AO12" s="82"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AP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2" s="82" t="str">
        <f>IF('Социально-коммуникативное разви'!X14="","",IF('Социально-коммуникативное разви'!X14=2,"сформирован",IF('Социально-коммуникативное разви'!X14=0,"не сформирован", "в стадии формирования")))</f>
        <v/>
      </c>
      <c r="AR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2" s="82" t="e">
        <f>IF('Познавательное развитие'!#REF!="","",IF('Познавательное развитие'!#REF!=2,"сформирован",IF('Познавательное развитие'!#REF!=0,"не сформирован", "в стадии формирования")))</f>
        <v>#REF!</v>
      </c>
      <c r="AT12" s="82" t="str">
        <f>IF('Познавательное развитие'!V14="","",IF('Познавательное развитие'!V14=2,"сформирован",IF('Познавательное развитие'!V14=0,"не сформирован", "в стадии формирования")))</f>
        <v/>
      </c>
      <c r="AU12" s="82" t="str">
        <f>IF('Художественно-эстетическое разв'!Z14="","",IF('Художественно-эстетическое разв'!Z14=2,"сформирован",IF('Художественно-эстетическое разв'!Z14=0,"не сформирован", "в стадии формирования")))</f>
        <v/>
      </c>
      <c r="AV12" s="82" t="str">
        <f>IF('Художественно-эстетическое разв'!AE14="","",IF('Художественно-эстетическое разв'!AE14=2,"сформирован",IF('Художественно-эстетическое разв'!AE14=0,"не сформирован", "в стадии формирования")))</f>
        <v/>
      </c>
      <c r="AW12" s="82" t="e">
        <f>IF('Физическое развитие'!#REF!="","",IF('Физическое развитие'!#REF!=2,"сформирован",IF('Физическое развитие'!#REF!=0,"не сформирован", "в стадии формирования")))</f>
        <v>#REF!</v>
      </c>
      <c r="AX12" s="82" t="e">
        <f>IF('Физическое развитие'!#REF!="","",IF('Физическое развитие'!#REF!=2,"сформирован",IF('Физическое развитие'!#REF!=0,"не сформирован", "в стадии формирования")))</f>
        <v>#REF!</v>
      </c>
      <c r="AY12" s="214" t="str">
        <f>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разви'!#REF!="","",IF('Социально-коммуникативное разви'!X14="","",IF('Социально-коммуникативное разви'!#REF!="","",IF('Познавательное развитие'!#REF!="","",IF('Познавательное развитие'!V14="","",IF('Художественно-эстетическое разв'!Z14="","",IF('Художественно-эстетическое разв'!AE14="","",IF('Физическое развитие'!#REF!="","",IF('Физическое развитие'!#REF!="","",('Социально-коммуникативное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разви'!#REF!+'Социально-коммуникативное разви'!X14+'Социально-коммуникативное разви'!#REF!+'Познавательное развитие'!#REF!+'Познавательное развитие'!V14+'Художественно-эстетическое разв'!Z14+'Художественно-эстетическое разв'!AE14+'Физическое развитие'!#REF!+'Физическое развитие'!#REF!)/15)))))))))))))))</f>
        <v/>
      </c>
      <c r="AZ12" s="82" t="str">
        <f>'Целевые ориентиры'!AM13</f>
        <v/>
      </c>
      <c r="BA12" s="82" t="str">
        <f>IF('Социально-коммуникативное разви'!U14="","",IF('Социально-коммуникативное разви'!U14=2,"сформирован",IF('Социально-коммуникативное разви'!U14=0,"не сформирован", "в стадии формирования")))</f>
        <v/>
      </c>
      <c r="BB12" s="82" t="str">
        <f>IF('Социально-коммуникативное разви'!V14="","",IF('Социально-коммуникативное разви'!V14=2,"сформирован",IF('Социально-коммуникативное разви'!V14=0,"не сформирован", "в стадии формирования")))</f>
        <v/>
      </c>
      <c r="BC12" s="82" t="str">
        <f>IF('Социально-коммуникативное разви'!W14="","",IF('Социально-коммуникативное разви'!W14=2,"сформирован",IF('Социально-коммуникативное разви'!W14=0,"не сформирован", "в стадии формирования")))</f>
        <v/>
      </c>
      <c r="BD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2" s="82" t="str">
        <f>IF('Художественно-эстетическое разв'!AC14="","",IF('Художественно-эстетическое разв'!AC14=2,"сформирован",IF('Художественно-эстетическое разв'!AC14=0,"не сформирован", "в стадии формирования")))</f>
        <v/>
      </c>
      <c r="BG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2" s="82" t="str">
        <f>IF('Художественно-эстетическое разв'!AD14="","",IF('Художественно-эстетическое разв'!AD14=2,"сформирован",IF('Художественно-эстетическое разв'!AD14=0,"не сформирован", "в стадии формирования")))</f>
        <v/>
      </c>
      <c r="BI12" s="214" t="str">
        <f>IF('Социально-коммуникативное разви'!U14="","",IF('Социально-коммуникативное разви'!V14="","",IF('Социально-коммуникативное разви'!W14="","",IF('Художественно-эстетическое разв'!#REF!="","",IF('Художественно-эстетическое разв'!#REF!="","",IF('Художественно-эстетическое разв'!AC14="","",IF('Художественно-эстетическое разв'!#REF!="","",IF('Художественно-эстетическое разв'!AD14="","",('Социально-коммуникативное разви'!U14+'Социально-коммуникативное разви'!V14+'Социально-коммуникативное разви'!W14+'Художественно-эстетическое разв'!#REF!+'Художественно-эстетическое разв'!#REF!+'Художественно-эстетическое разв'!AC14+'Художественно-эстетическое разв'!#REF!+'Художественно-эстетическое разв'!AD14)/8))))))))</f>
        <v/>
      </c>
      <c r="BJ12" s="82" t="str">
        <f>'Целевые ориентиры'!AT13</f>
        <v/>
      </c>
      <c r="BK12" s="82" t="str">
        <f>IF('Речевое развитие'!D13="","",IF('Речевое развитие'!D13=2,"сформирован",IF('Речевое развитие'!D13=0,"не сформирован", "в стадии формирования")))</f>
        <v/>
      </c>
      <c r="BL12" s="82" t="e">
        <f>IF('Речевое развитие'!#REF!="","",IF('Речевое развитие'!#REF!=2,"сформирован",IF('Речевое развитие'!#REF!=0,"не сформирован", "в стадии формирования")))</f>
        <v>#REF!</v>
      </c>
      <c r="BM12" s="82" t="str">
        <f>IF('Речевое развитие'!E13="","",IF('Речевое развитие'!E13=2,"сформирован",IF('Речевое развитие'!E13=0,"не сформирован", "в стадии формирования")))</f>
        <v/>
      </c>
      <c r="BN12" s="82" t="str">
        <f>IF('Речевое развитие'!F13="","",IF('Речевое развитие'!F13=2,"сформирован",IF('Речевое развитие'!F13=0,"не сформирован", "в стадии формирования")))</f>
        <v/>
      </c>
      <c r="BO12" s="82" t="str">
        <f>IF('Речевое развитие'!G13="","",IF('Речевое развитие'!G13=2,"сформирован",IF('Речевое развитие'!G13=0,"не сформирован", "в стадии формирования")))</f>
        <v/>
      </c>
      <c r="BP12" s="82" t="str">
        <f>IF('Речевое развитие'!H13="","",IF('Речевое развитие'!H13=2,"сформирован",IF('Речевое развитие'!H13=0,"не сформирован", "в стадии формирования")))</f>
        <v/>
      </c>
      <c r="BQ12" s="82" t="e">
        <f>IF('Речевое развитие'!#REF!="","",IF('Речевое развитие'!#REF!=2,"сформирован",IF('Речевое развитие'!#REF!=0,"не сформирован", "в стадии формирования")))</f>
        <v>#REF!</v>
      </c>
      <c r="BR12" s="82" t="str">
        <f>IF('Речевое развитие'!I13="","",IF('Речевое развитие'!I13=2,"сформирован",IF('Речевое развитие'!I13=0,"не сформирован", "в стадии формирования")))</f>
        <v/>
      </c>
      <c r="BS12" s="82" t="str">
        <f>IF('Речевое развитие'!J13="","",IF('Речевое развитие'!J13=2,"сформирован",IF('Речевое развитие'!J13=0,"не сформирован", "в стадии формирования")))</f>
        <v/>
      </c>
      <c r="BT12" s="82" t="str">
        <f>IF('Речевое развитие'!K13="","",IF('Речевое развитие'!K13=2,"сформирован",IF('Речевое развитие'!K13=0,"не сформирован", "в стадии формирования")))</f>
        <v/>
      </c>
      <c r="BU12" s="82" t="str">
        <f>IF('Речевое развитие'!L13="","",IF('Речевое развитие'!L13=2,"сформирован",IF('Речевое развитие'!L13=0,"не сформирован", "в стадии формирования")))</f>
        <v/>
      </c>
      <c r="BV12" s="82" t="str">
        <f>IF('Речевое развитие'!M13="","",IF('Речевое развитие'!M13=2,"сформирован",IF('Речевое развитие'!M13=0,"не сформирован", "в стадии формирования")))</f>
        <v/>
      </c>
      <c r="BW12" s="82" t="str">
        <f>IF('Речевое развитие'!N13="","",IF('Речевое развитие'!N13=2,"сформирован",IF('Речевое развитие'!N13=0,"не сформирован", "в стадии формирования")))</f>
        <v/>
      </c>
      <c r="BX12" s="214" t="str">
        <f>IF('Речевое развитие'!D13="","",IF('Речевое развитие'!#REF!="","",IF('Речевое развитие'!E13="","",IF('Речевое развитие'!F13="","",IF('Речевое развитие'!G13="","",IF('Речевое развитие'!H13="","",IF('Речевое развитие'!#REF!="","",IF('Речевое развитие'!I13="","",IF('Речевое развитие'!J13="","",IF('Речевое развитие'!K13="","",IF('Речевое развитие'!L13="","",IF('Речевое развитие'!M13="","",IF('Речевое развитие'!N13="","",('Речевое развитие'!D13+'Речевое развитие'!#REF!+'Речевое развитие'!E13+'Речевое развитие'!F13+'Речевое развитие'!G13+'Речевое развитие'!H13+'Речевое развитие'!#REF!+'Речевое развитие'!I13+'Речевое развитие'!J13+'Речевое развитие'!K13+'Речевое развитие'!L13+'Речевое развитие'!M13+'Речевое развитие'!N13)/13)))))))))))))</f>
        <v/>
      </c>
      <c r="BY12" s="82" t="str">
        <f>'Целевые ориентиры'!BG13</f>
        <v/>
      </c>
      <c r="BZ12" s="82" t="str">
        <f>IF('Художественно-эстетическое разв'!Y14="","",IF('Художественно-эстетическое разв'!Y14=2,"сформирован",IF('Художественно-эстетическое разв'!Y14=0,"не сформирован", "в стадии формирования")))</f>
        <v/>
      </c>
      <c r="CA12" s="82" t="e">
        <f>IF('Физическое развитие'!#REF!="","",IF('Физическое развитие'!#REF!=2,"сформирован",IF('Физическое развитие'!#REF!=0,"не сформирован", "в стадии формирования")))</f>
        <v>#REF!</v>
      </c>
      <c r="CB12" s="82" t="e">
        <f>IF('Физическое развитие'!#REF!="","",IF('Физическое развитие'!#REF!=2,"сформирован",IF('Физическое развитие'!#REF!=0,"не сформирован", "в стадии формирования")))</f>
        <v>#REF!</v>
      </c>
      <c r="CC12" s="82" t="str">
        <f>IF('Физическое развитие'!D13="","",IF('Физическое развитие'!D13=2,"сформирован",IF('Физическое развитие'!D13=0,"не сформирован", "в стадии формирования")))</f>
        <v/>
      </c>
      <c r="CD12" s="82" t="str">
        <f>IF('Физическое развитие'!E13="","",IF('Физическое развитие'!E13=2,"сформирован",IF('Физическое развитие'!E13=0,"не сформирован", "в стадии формирования")))</f>
        <v/>
      </c>
      <c r="CE12" s="82" t="str">
        <f>IF('Физическое развитие'!F13="","",IF('Физическое развитие'!F13=2,"сформирован",IF('Физическое развитие'!F13=0,"не сформирован", "в стадии формирования")))</f>
        <v/>
      </c>
      <c r="CF12" s="82" t="str">
        <f>IF('Физическое развитие'!H13="","",IF('Физическое развитие'!H13=2,"сформирован",IF('Физическое развитие'!H13=0,"не сформирован", "в стадии формирования")))</f>
        <v/>
      </c>
      <c r="CG12" s="82" t="str">
        <f>IF('Физическое развитие'!I13="","",IF('Физическое развитие'!I13=2,"сформирован",IF('Физическое развитие'!I13=0,"не сформирован", "в стадии формирования")))</f>
        <v/>
      </c>
      <c r="CH12" s="82" t="str">
        <f>IF('Физическое развитие'!J13="","",IF('Физическое развитие'!J13=2,"сформирован",IF('Физическое развитие'!J13=0,"не сформирован", "в стадии формирования")))</f>
        <v/>
      </c>
      <c r="CI12" s="82" t="str">
        <f>IF('Физическое развитие'!L13="","",IF('Физическое развитие'!L13=2,"сформирован",IF('Физическое развитие'!L13=0,"не сформирован", "в стадии формирования")))</f>
        <v/>
      </c>
      <c r="CJ12" s="82" t="str">
        <f>IF('Физическое развитие'!M13="","",IF('Физическое развитие'!M13=2,"сформирован",IF('Физическое развитие'!M13=0,"не сформирован", "в стадии формирования")))</f>
        <v/>
      </c>
      <c r="CK12" s="82" t="e">
        <f>IF('Физическое развитие'!#REF!="","",IF('Физическое развитие'!#REF!=2,"сформирован",IF('Физическое развитие'!#REF!=0,"не сформирован", "в стадии формирования")))</f>
        <v>#REF!</v>
      </c>
      <c r="CL12" s="82" t="e">
        <f>IF('Физическое развитие'!#REF!="","",IF('Физическое развитие'!#REF!=2,"сформирован",IF('Физическое развитие'!#REF!=0,"не сформирован", "в стадии формирования")))</f>
        <v>#REF!</v>
      </c>
      <c r="CM12" s="82" t="e">
        <f>IF('Физическое развитие'!#REF!="","",IF('Физическое развитие'!#REF!=2,"сформирован",IF('Физическое развитие'!#REF!=0,"не сформирован", "в стадии формирования")))</f>
        <v>#REF!</v>
      </c>
      <c r="CN12" s="82" t="str">
        <f>IF('Физическое развитие'!N13="","",IF('Физическое развитие'!N13=2,"сформирован",IF('Физическое развитие'!N13=0,"не сформирован", "в стадии формирования")))</f>
        <v/>
      </c>
      <c r="CO12" s="82" t="str">
        <f>IF('Физическое развитие'!O13="","",IF('Физическое развитие'!O13=2,"сформирован",IF('Физическое развитие'!O13=0,"не сформирован", "в стадии формирования")))</f>
        <v/>
      </c>
      <c r="CP12" s="82" t="str">
        <f>IF('Физическое развитие'!P13="","",IF('Физическое развитие'!P13=2,"сформирован",IF('Физическое развитие'!P13=0,"не сформирован", "в стадии формирования")))</f>
        <v/>
      </c>
      <c r="CQ12" s="82" t="str">
        <f>IF('Физическое развитие'!Q13="","",IF('Физическое развитие'!Q13=2,"сформирован",IF('Физическое развитие'!Q13=0,"не сформирован", "в стадии формирования")))</f>
        <v/>
      </c>
      <c r="CR12" s="214" t="str">
        <f>IF('Художественно-эстетическое разв'!Y14="","",IF('Физическое развитие'!#REF!="","",IF('Физическое развитие'!#REF!="","",IF('Физическое развитие'!D13="","",IF('Физическое развитие'!E13="","",IF('Физическое развитие'!F13="","",IF('Физическое развитие'!H13="","",IF('Физическое развитие'!I13="","",IF('Физическое развитие'!J13="","",IF('Физическое развитие'!L13="","",IF('Физическое развитие'!M13="","",IF('Физическое развитие'!#REF!="","",IF('Физическое развитие'!#REF!="","",IF('Физическое развитие'!#REF!="","",IF('Физическое развитие'!N13="","",IF('Физическое развитие'!O13="","",IF('Физическое развитие'!P13="","",IF('Физическое развитие'!Q13="","",('Художественно-эстетическое разв'!Y14+'Физическое развитие'!#REF!+'Физическое развитие'!#REF!+'Физическое развитие'!D13+'Физическое развитие'!E13+'Физическое развитие'!F13+'Физическое развитие'!H13+'Физическое развитие'!I13+'Физическое развитие'!J13+'Физическое развитие'!L13+'Физическое развитие'!M13+'Физическое развитие'!#REF!+'Физическое развитие'!#REF!+'Физическое развитие'!#REF!+'Физическое развитие'!N13+'Физическое развитие'!O13+'Физическое развитие'!P13+'Физическое развитие'!Q13)/18))))))))))))))))))</f>
        <v/>
      </c>
      <c r="CS12" s="82" t="str">
        <f>'Целевые ориентиры'!BW13</f>
        <v/>
      </c>
      <c r="CT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2" s="82"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CV12" s="82" t="str">
        <f>IF('Социально-коммуникативное разви'!N14="","",IF('Социально-коммуникативное разви'!N14=2,"сформирован",IF('Социально-коммуникативное разви'!N14=0,"не сформирован", "в стадии формирования")))</f>
        <v/>
      </c>
      <c r="CW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2" s="82" t="str">
        <f>IF('Социально-коммуникативное разви'!AI14="","",IF('Социально-коммуникативное разви'!AI14=2,"сформирован",IF('Социально-коммуникативное разви'!AI14=0,"не сформирован", "в стадии формирования")))</f>
        <v/>
      </c>
      <c r="CY12" s="82" t="str">
        <f>IF('Социально-коммуникативное разви'!AN14="","",IF('Социально-коммуникативное разви'!AN14=2,"сформирован",IF('Социально-коммуникативное разви'!AN14=0,"не сформирован", "в стадии формирования")))</f>
        <v/>
      </c>
      <c r="CZ12" s="82" t="str">
        <f>IF('Социально-коммуникативное разви'!AO14="","",IF('Социально-коммуникативное разви'!AO14=2,"сформирован",IF('Социально-коммуникативное разви'!AO14=0,"не сформирован", "в стадии формирования")))</f>
        <v/>
      </c>
      <c r="DA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2" s="82" t="str">
        <f>IF('Социально-коммуникативное разви'!AP14="","",IF('Социально-коммуникативное разви'!AP14=2,"сформирован",IF('Социально-коммуникативное разви'!AP14=0,"не сформирован", "в стадии формирования")))</f>
        <v/>
      </c>
      <c r="DC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2" s="82" t="str">
        <f>IF('Социально-коммуникативное разви'!AQ14="","",IF('Социально-коммуникативное разви'!AQ14=2,"сформирован",IF('Социально-коммуникативное разви'!AQ14=0,"не сформирован", "в стадии формирования")))</f>
        <v/>
      </c>
      <c r="DE12" s="82" t="str">
        <f>IF('Социально-коммуникативное разви'!AR14="","",IF('Социально-коммуникативное разви'!AR14=2,"сформирован",IF('Социально-коммуникативное разви'!AR14=0,"не сформирован", "в стадии формирования")))</f>
        <v/>
      </c>
      <c r="DF12" s="82" t="str">
        <f>IF('Социально-коммуникативное разви'!AS14="","",IF('Социально-коммуникативное разви'!AS14=2,"сформирован",IF('Социально-коммуникативное разви'!AS14=0,"не сформирован", "в стадии формирования")))</f>
        <v/>
      </c>
      <c r="DG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2" s="82" t="str">
        <f>IF('Социально-коммуникативное разви'!AT14="","",IF('Социально-коммуникативное разви'!AT14=2,"сформирован",IF('Социально-коммуникативное разви'!AT14=0,"не сформирован", "в стадии формирования")))</f>
        <v/>
      </c>
      <c r="DI12" s="82" t="str">
        <f>IF('Социально-коммуникативное разви'!AV14="","",IF('Социально-коммуникативное разви'!AV14=2,"сформирован",IF('Социально-коммуникативное разви'!AV14=0,"не сформирован", "в стадии формирования")))</f>
        <v/>
      </c>
      <c r="DJ12" s="82" t="str">
        <f>IF('Социально-коммуникативное разви'!AW14="","",IF('Социально-коммуникативное разви'!AW14=2,"сформирован",IF('Социально-коммуникативное разви'!AW14=0,"не сформирован", "в стадии формирования")))</f>
        <v/>
      </c>
      <c r="DK12" s="82" t="str">
        <f>IF('Социально-коммуникативное разви'!AX14="","",IF('Социально-коммуникативное разви'!AX14=2,"сформирован",IF('Социально-коммуникативное разви'!AX14=0,"не сформирован", "в стадии формирования")))</f>
        <v/>
      </c>
      <c r="DL12" s="82" t="str">
        <f>IF('Социально-коммуникативное разви'!AY14="","",IF('Социально-коммуникативное разви'!AY14=2,"сформирован",IF('Социально-коммуникативное разви'!AY14=0,"не сформирован", "в стадии формирования")))</f>
        <v/>
      </c>
      <c r="DM12" s="82" t="str">
        <f>IF('Физическое развитие'!K13="","",IF('Физическое развитие'!K13=2,"сформирован",IF('Физическое развитие'!K13=0,"не сформирован", "в стадии формирования")))</f>
        <v/>
      </c>
      <c r="DN12" s="82" t="e">
        <f>IF('Физическое развитие'!#REF!="","",IF('Физическое развитие'!#REF!=2,"сформирован",IF('Физическое развитие'!#REF!=0,"не сформирован", "в стадии формирования")))</f>
        <v>#REF!</v>
      </c>
      <c r="DO12" s="214" t="e">
        <f>IF('Социально-коммуникативное разви'!#REF!="","",IF('Социально-коммуникативное разви'!M14="","",IF('Социально-коммуникативное разви'!N14="","",IF('Социально-коммуникативное разви'!#REF!="","",IF('Социально-коммуникативное разви'!AI14="","",IF('Социально-коммуникативное разви'!AN14="","",IF('Социально-коммуникативное разви'!AO14="","",IF('Социально-коммуникативное разви'!#REF!="","",IF('Социально-коммуникативное разви'!AP14="","",IF('Социально-коммуникативное разви'!#REF!="","",IF('Социально-коммуникативное разви'!AQ14="","",IF('Социально-коммуникативное разви'!AR14="","",IF('Социально-коммуникативное разви'!AS14="","",IF('Социально-коммуникативное разви'!#REF!="","",IF('Социально-коммуникативное разви'!AT14="","",IF('Социально-коммуникативное разви'!AV14="","",IF('Социально-коммуникативное разви'!AW14="","",IF('Социально-коммуникативное разви'!AX14="","",IF('Социально-коммуникативное разви'!AY14="","",IF('Физическое развитие'!K13="","",IF('Физическое развитие'!#REF!="","",('Социально-коммуникативное разви'!#REF!+'Социально-коммуникативное разви'!M14+'Социально-коммуникативное разви'!N14+'Социально-коммуникативное разви'!#REF!+'Социально-коммуникативное разви'!AI14+'Социально-коммуникативное разви'!AN14+'Социально-коммуникативное разви'!AO14+'Социально-коммуникативное разви'!#REF!+'Социально-коммуникативное разви'!AP14+'Социально-коммуникативное разви'!#REF!+'Социально-коммуникативное разви'!AQ14+'Социально-коммуникативное разви'!AR14+'Социально-коммуникативное разви'!AS14+'Социально-коммуникативное разви'!#REF!+'Социально-коммуникативное разви'!AT14+'Социально-коммуникативное разви'!AV14+'Социально-коммуникативное разви'!AW14+'Социально-коммуникативное разви'!AX14+'Социально-коммуникативное разви'!AY14+'Физическое развитие'!K13+'Физическое развитие'!#REF!)/21)))))))))))))))))))))</f>
        <v>#REF!</v>
      </c>
      <c r="DP12" s="82" t="str">
        <f>'Целевые ориентиры'!CN13</f>
        <v/>
      </c>
      <c r="DQ12" s="82" t="str">
        <f>IF('Социально-коммуникативное разви'!D14="","",IF('Социально-коммуникативное разви'!D14=2,"сформирован",IF('Социально-коммуникативное разви'!D14=0,"не сформирован", "в стадии формирования")))</f>
        <v/>
      </c>
      <c r="DR12" s="82" t="str">
        <f>IF('Социально-коммуникативное разви'!E14="","",IF('Социально-коммуникативное разви'!E14=2,"сформирован",IF('Социально-коммуникативное разви'!E14=0,"не сформирован", "в стадии формирования")))</f>
        <v/>
      </c>
      <c r="DS12" s="82" t="str">
        <f>IF('Социально-коммуникативное разви'!F14="","",IF('Социально-коммуникативное разви'!F14=2,"сформирован",IF('Социально-коммуникативное разви'!F14=0,"не сформирован", "в стадии формирования")))</f>
        <v/>
      </c>
      <c r="DT12" s="82"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DU12" s="82" t="str">
        <f>IF('Социально-коммуникативное разви'!Q14="","",IF('Социально-коммуникативное разви'!Q14=2,"сформирован",IF('Социально-коммуникативное разви'!Q14=0,"не сформирован", "в стадии формирования")))</f>
        <v/>
      </c>
      <c r="DV12" s="82" t="str">
        <f>IF('Социально-коммуникативное разви'!R14="","",IF('Социально-коммуникативное разви'!R14=2,"сформирован",IF('Социально-коммуникативное разви'!R14=0,"не сформирован", "в стадии формирования")))</f>
        <v/>
      </c>
      <c r="DW12" s="82" t="str">
        <f>IF('Социально-коммуникативное разви'!S14="","",IF('Социально-коммуникативное разви'!S14=2,"сформирован",IF('Социально-коммуникативное разви'!S14=0,"не сформирован", "в стадии формирования")))</f>
        <v/>
      </c>
      <c r="DX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2" s="82" t="str">
        <f>IF('Социально-коммуникативное разви'!T14="","",IF('Социально-коммуникативное разви'!T14=2,"сформирован",IF('Социально-коммуникативное разви'!T14=0,"не сформирован", "в стадии формирования")))</f>
        <v/>
      </c>
      <c r="EB12" s="82" t="str">
        <f>IF('Социально-коммуникативное разви'!Y14="","",IF('Социально-коммуникативное разви'!Y14=2,"сформирован",IF('Социально-коммуникативное разви'!Y14=0,"не сформирован", "в стадии формирования")))</f>
        <v/>
      </c>
      <c r="EC12" s="82" t="str">
        <f>IF('Социально-коммуникативное разви'!Z14="","",IF('Социально-коммуникативное разви'!Z14=2,"сформирован",IF('Социально-коммуникативное разви'!Z14=0,"не сформирован", "в стадии формирования")))</f>
        <v/>
      </c>
      <c r="ED12" s="82" t="str">
        <f>IF('Социально-коммуникативное разви'!AU14="","",IF('Социально-коммуникативное разви'!AU14=2,"сформирован",IF('Социально-коммуникативное разви'!AU14=0,"не сформирован", "в стадии формирования")))</f>
        <v/>
      </c>
      <c r="EE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2" s="82" t="str">
        <f>IF('Социально-коммуникативное разви'!AZ14="","",IF('Социально-коммуникативное разви'!AZ14=2,"сформирован",IF('Социально-коммуникативное разви'!AZ14=0,"не сформирован", "в стадии формирования")))</f>
        <v/>
      </c>
      <c r="EG12" s="82" t="str">
        <f>IF('Социально-коммуникативное разви'!BA14="","",IF('Социально-коммуникативное разви'!BA14=2,"сформирован",IF('Социально-коммуникативное разви'!BA14=0,"не сформирован", "в стадии формирования")))</f>
        <v/>
      </c>
      <c r="EH12" s="82" t="str">
        <f>IF('Социально-коммуникативное разви'!BB14="","",IF('Социально-коммуникативное разви'!BB14=2,"сформирован",IF('Социально-коммуникативное разви'!BB14=0,"не сформирован", "в стадии формирования")))</f>
        <v/>
      </c>
      <c r="EI12" s="82" t="str">
        <f>IF('Познавательное развитие'!G14="","",IF('Познавательное развитие'!G14=2,"сформирован",IF('Познавательное развитие'!G14=0,"не сформирован", "в стадии формирования")))</f>
        <v/>
      </c>
      <c r="EJ12" s="82" t="e">
        <f>IF('Познавательное развитие'!#REF!="","",IF('Познавательное развитие'!#REF!=2,"сформирован",IF('Познавательное развитие'!#REF!=0,"не сформирован", "в стадии формирования")))</f>
        <v>#REF!</v>
      </c>
      <c r="EK12" s="82" t="str">
        <f>IF('Познавательное развитие'!H14="","",IF('Познавательное развитие'!H14=2,"сформирован",IF('Познавательное развитие'!H14=0,"не сформирован", "в стадии формирования")))</f>
        <v/>
      </c>
      <c r="EL12" s="82" t="e">
        <f>IF('Познавательное развитие'!#REF!="","",IF('Познавательное развитие'!#REF!=2,"сформирован",IF('Познавательное развитие'!#REF!=0,"не сформирован", "в стадии формирования")))</f>
        <v>#REF!</v>
      </c>
      <c r="EM12" s="82" t="str">
        <f>IF('Познавательное развитие'!T14="","",IF('Познавательное развитие'!T14=2,"сформирован",IF('Познавательное развитие'!T14=0,"не сформирован", "в стадии формирования")))</f>
        <v/>
      </c>
      <c r="EN12" s="82" t="e">
        <f>IF('Познавательное развитие'!#REF!="","",IF('Познавательное развитие'!#REF!=2,"сформирован",IF('Познавательное развитие'!#REF!=0,"не сформирован", "в стадии формирования")))</f>
        <v>#REF!</v>
      </c>
      <c r="EO12" s="82" t="str">
        <f>IF('Познавательное развитие'!U14="","",IF('Познавательное развитие'!U14=2,"сформирован",IF('Познавательное развитие'!U14=0,"не сформирован", "в стадии формирования")))</f>
        <v/>
      </c>
      <c r="EP12" s="82" t="str">
        <f>IF('Познавательное развитие'!W14="","",IF('Познавательное развитие'!W14=2,"сформирован",IF('Познавательное развитие'!W14=0,"не сформирован", "в стадии формирования")))</f>
        <v/>
      </c>
      <c r="EQ12" s="82" t="str">
        <f>IF('Познавательное развитие'!X14="","",IF('Познавательное развитие'!X14=2,"сформирован",IF('Познавательное развитие'!X14=0,"не сформирован", "в стадии формирования")))</f>
        <v/>
      </c>
      <c r="ER12" s="82" t="str">
        <f>IF('Познавательное развитие'!AB14="","",IF('Познавательное развитие'!AB14=2,"сформирован",IF('Познавательное развитие'!AB14=0,"не сформирован", "в стадии формирования")))</f>
        <v/>
      </c>
      <c r="ES12" s="82" t="str">
        <f>IF('Познавательное развитие'!AC14="","",IF('Познавательное развитие'!AC14=2,"сформирован",IF('Познавательное развитие'!AC14=0,"не сформирован", "в стадии формирования")))</f>
        <v/>
      </c>
      <c r="ET12" s="82" t="str">
        <f>IF('Познавательное развитие'!AD14="","",IF('Познавательное развитие'!AD14=2,"сформирован",IF('Познавательное развитие'!AD14=0,"не сформирован", "в стадии формирования")))</f>
        <v/>
      </c>
      <c r="EU12" s="82" t="str">
        <f>IF('Познавательное развитие'!AE14="","",IF('Познавательное развитие'!AE14=2,"сформирован",IF('Познавательное развитие'!AE14=0,"не сформирован", "в стадии формирования")))</f>
        <v/>
      </c>
      <c r="EV12" s="82" t="str">
        <f>IF('Познавательное развитие'!AF14="","",IF('Познавательное развитие'!AF14=2,"сформирован",IF('Познавательное развитие'!AF14=0,"не сформирован", "в стадии формирования")))</f>
        <v/>
      </c>
      <c r="EW12" s="82" t="e">
        <f>IF('Познавательное развитие'!#REF!="","",IF('Познавательное развитие'!#REF!=2,"сформирован",IF('Познавательное развитие'!#REF!=0,"не сформирован", "в стадии формирования")))</f>
        <v>#REF!</v>
      </c>
      <c r="EX12" s="82" t="str">
        <f>IF('Познавательное развитие'!AG14="","",IF('Познавательное развитие'!AG14=2,"сформирован",IF('Познавательное развитие'!AG14=0,"не сформирован", "в стадии формирования")))</f>
        <v/>
      </c>
      <c r="EY12" s="82" t="str">
        <f>IF('Познавательное развитие'!AH14="","",IF('Познавательное развитие'!AH14=2,"сформирован",IF('Познавательное развитие'!AH14=0,"не сформирован", "в стадии формирования")))</f>
        <v/>
      </c>
      <c r="EZ12" s="82" t="e">
        <f>IF('Познавательное развитие'!#REF!="","",IF('Познавательное развитие'!#REF!=2,"сформирован",IF('Познавательное развитие'!#REF!=0,"не сформирован", "в стадии формирования")))</f>
        <v>#REF!</v>
      </c>
      <c r="FA12" s="82" t="str">
        <f>IF('Познавательное развитие'!AI14="","",IF('Познавательное развитие'!AI14=2,"сформирован",IF('Познавательное развитие'!AI14=0,"не сформирован", "в стадии формирования")))</f>
        <v/>
      </c>
      <c r="FB12" s="82" t="str">
        <f>IF('Познавательное развитие'!AJ14="","",IF('Познавательное развитие'!AJ14=2,"сформирован",IF('Познавательное развитие'!AJ14=0,"не сформирован", "в стадии формирования")))</f>
        <v/>
      </c>
      <c r="FC12" s="82" t="str">
        <f>IF('Познавательное развитие'!AK14="","",IF('Познавательное развитие'!AK14=2,"сформирован",IF('Познавательное развитие'!AK14=0,"не сформирован", "в стадии формирования")))</f>
        <v/>
      </c>
      <c r="FD12" s="82" t="str">
        <f>IF('Познавательное развитие'!AL14="","",IF('Познавательное развитие'!AL14=2,"сформирован",IF('Познавательное развитие'!AL14=0,"не сформирован", "в стадии формирования")))</f>
        <v/>
      </c>
      <c r="FE12" s="82" t="str">
        <f>IF('Речевое развитие'!Q13="","",IF('Речевое развитие'!Q13=2,"сформирован",IF('Речевое развитие'!Q13=0,"не сформирован", "в стадии формирования")))</f>
        <v/>
      </c>
      <c r="FF12" s="82" t="str">
        <f>IF('Речевое развитие'!R13="","",IF('Речевое развитие'!R13=2,"сформирован",IF('Речевое развитие'!R13=0,"не сформирован", "в стадии формирования")))</f>
        <v/>
      </c>
      <c r="FG12" s="82" t="str">
        <f>IF('Речевое развитие'!S13="","",IF('Речевое развитие'!S13=2,"сформирован",IF('Речевое развитие'!S13=0,"не сформирован", "в стадии формирования")))</f>
        <v/>
      </c>
      <c r="FH12" s="82" t="str">
        <f>IF('Речевое развитие'!T13="","",IF('Речевое развитие'!T13=2,"сформирован",IF('Речевое развитие'!T13=0,"не сформирован", "в стадии формирования")))</f>
        <v/>
      </c>
      <c r="FI12" s="82" t="str">
        <f>IF('Речевое развитие'!U13="","",IF('Речевое развитие'!U13=2,"сформирован",IF('Речевое развитие'!U13=0,"не сформирован", "в стадии формирования")))</f>
        <v/>
      </c>
      <c r="FJ12" s="82" t="e">
        <f>IF('Речевое развитие'!#REF!="","",IF('Речевое развитие'!#REF!=2,"сформирован",IF('Речевое развитие'!#REF!=0,"не сформирован", "в стадии формирования")))</f>
        <v>#REF!</v>
      </c>
      <c r="FK12" s="82" t="str">
        <f>IF('Художественно-эстетическое разв'!S14="","",IF('Художественно-эстетическое разв'!S14=2,"сформирован",IF('Художественно-эстетическое разв'!S14=0,"не сформирован", "в стадии формирования")))</f>
        <v/>
      </c>
      <c r="FL12" s="82" t="str">
        <f>IF('Художественно-эстетическое разв'!T17="","",IF('Художественно-эстетическое разв'!T17=2,"сформирован",IF('Художественно-эстетическое разв'!T17=0,"не сформирован", "в стадии формирования")))</f>
        <v/>
      </c>
      <c r="FM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2" s="82" t="str">
        <f>IF('Физическое развитие'!T13="","",IF('Физическое развитие'!T13=2,"сформирован",IF('Физическое развитие'!T13=0,"не сформирован", "в стадии формирования")))</f>
        <v/>
      </c>
      <c r="FO12" s="82" t="str">
        <f>IF('Физическое развитие'!U13="","",IF('Физическое развитие'!U13=2,"сформирован",IF('Физическое развитие'!U13=0,"не сформирован", "в стадии формирования")))</f>
        <v/>
      </c>
      <c r="FP12" s="82" t="str">
        <f>IF('Физическое развитие'!V13="","",IF('Физическое развитие'!V13=2,"сформирован",IF('Физическое развитие'!V13=0,"не сформирован", "в стадии формирования")))</f>
        <v/>
      </c>
      <c r="FQ12" s="82" t="e">
        <f>IF('Физическое развитие'!#REF!="","",IF('Физическое развитие'!#REF!=2,"сформирован",IF('Физическое развитие'!#REF!=0,"не сформирован", "в стадии формирования")))</f>
        <v>#REF!</v>
      </c>
      <c r="FR12" s="214" t="str">
        <f>IF('Социально-коммуникативное разви'!D14="","",IF('Социально-коммуникативное разви'!E14="","",IF('Социально-коммуникативное разви'!F14="","",IF('Социально-коммуникативное разви'!G14="","",IF('Социально-коммуникативное разви'!Q14="","",IF('Социально-коммуникативное разви'!R14="","",IF('Социально-коммуникативное разви'!S14="","",IF('Социально-коммуникативное разви'!#REF!="","",IF('Социально-коммуникативное разви'!#REF!="","",IF('Социально-коммуникативное разви'!#REF!="","",IF('Социально-коммуникативное разви'!T14="","",IF('Социально-коммуникативное разви'!Y14="","",IF('Социально-коммуникативное разви'!Z14="","",IF('Социально-коммуникативное разви'!AU14="","",IF('Социально-коммуникативное разви'!#REF!="","",IF('Социально-коммуникативное разви'!AZ14="","",IF('Социально-коммуникативное разви'!BA14="","",IF('Социально-коммуникативное разви'!BB14="","",IF('Познавательное развитие'!G14="","",IF('Познавательное развитие'!#REF!="","",IF('Познавательное развитие'!H14="","",IF('Познавательное развитие'!#REF!="","",IF('Познавательное развитие'!T14="","",IF('Познавательное развитие'!#REF!="","",IF('Познавательное развитие'!U14="","",IF('Познавательное развитие'!W14="","",IF('Познавательное развитие'!X14="","",IF('Познавательное развитие'!AB14="","",IF('Познавательное развитие'!AC14="","",IF('Познавательное развитие'!AD14="","",IF('Познавательное развитие'!AE14="","",IF('Познавательное развитие'!AF14="","",IF('Познавательное развитие'!#REF!="","",IF('Познавательное развитие'!AG14="","",IF('Познавательное развитие'!AH14="","",IF('Познавательное развитие'!#REF!="","",IF('Познавательное развитие'!AI14="","",IF('Познавательное развитие'!AJ14="","",IF('Познавательное развитие'!AK14="","",IF('Познавательное развитие'!AL14="","",IF('Речевое развитие'!Q13="","",IF('Речевое развитие'!R13="","",IF('Речевое развитие'!S13="","",IF('Речевое развитие'!T13="","",IF('Речевое развитие'!U13="","",IF('Речевое развитие'!#REF!="","",IF('Художественно-эстетическое разв'!S14="","",IF('Художественно-эстетическое разв'!T17="","",IF('Художественно-эстетическое разв'!#REF!="","",IF('Физическое развитие'!T13="","",IF('Физическое развитие'!U13="","",IF('Физическое развитие'!V13="","",IF('Физическое развитие'!#REF!="","",('Социально-коммуникативное разви'!D14+'Социально-коммуникативное разви'!E14+'Социально-коммуникативное разви'!F14+'Социально-коммуникативное разви'!G14+'Социально-коммуникативное разви'!Q14+'Социально-коммуникативное разви'!R14+'Социально-коммуникативное разви'!S14+'Социально-коммуникативное разви'!#REF!+'Социально-коммуникативное разви'!#REF!+'Социально-коммуникативное разви'!#REF!+'Социально-коммуникативное разви'!T14+'Социально-коммуникативное разви'!Y14+'Социально-коммуникативное разви'!Z14+'Социально-коммуникативное разви'!AU14+'Социально-коммуникативное разви'!#REF!+'Социально-коммуникативное разви'!AZ14+'Социально-коммуникативное разви'!BA14+'Социально-коммуникативное разви'!BB14+'Познавательное развитие'!G14+'Познавательное развитие'!#REF!+'Познавательное развитие'!H14+'Познавательное развитие'!#REF!+'Познавательное развитие'!T14+'Познавательное развитие'!#REF!+'Познавательное развитие'!U14+'Познавательное развитие'!W14+'Познавательное развитие'!X14+'Познавательное развитие'!AB14+'Познавательное развитие'!AC14+'Познавательное развитие'!AD14+'Познавательное развитие'!AE14+'Познавательное развитие'!AF14+'Познавательное развитие'!#REF!+'Познавательное развитие'!AG14+'Познавательное развитие'!AH14+'Познавательное развитие'!#REF!+'Познавательное развитие'!AI14+'Познавательное развитие'!AJ14+'Познавательное развитие'!AK14+'Познавательное развитие'!AL14+'Речевое развитие'!Q13+'Речевое развитие'!R13+'Речевое развитие'!S13+'Речевое развитие'!T13+'Речевое развитие'!U13+'Речевое развитие'!#REF!+'Художественно-эстетическое разв'!S14+'Художественно-эстетическое разв'!T17+'Художественно-эстетическое разв'!#REF!+'Физическое развитие'!T13+'Физическое развитие'!U13+'Физическое развитие'!V13+'Физическое развитие'!#REF!)/53)))))))))))))))))))))))))))))))))))))))))))))))))))))</f>
        <v/>
      </c>
      <c r="FS12" s="82" t="str">
        <f>'Целевые ориентиры'!EC13</f>
        <v/>
      </c>
    </row>
    <row r="13" spans="1:175">
      <c r="A13" s="82">
        <f>список!A12</f>
        <v>11</v>
      </c>
      <c r="B13" s="82" t="str">
        <f>IF(список!B12="","",список!B12)</f>
        <v/>
      </c>
      <c r="C13" s="82">
        <f>список!C12</f>
        <v>0</v>
      </c>
      <c r="D13" s="82" t="str">
        <f>IF('Социально-коммуникативное разви'!AA15="","",IF('Социально-коммуникативное разви'!AA15=2,"сформирован",IF('Социально-коммуникативное разви'!AA15=0,"не сформирован", "в стадии формирования")))</f>
        <v/>
      </c>
      <c r="E13" s="82" t="str">
        <f>IF('Социально-коммуникативное разви'!AF15="","",IF('Социально-коммуникативное разви'!AF15=2,"сформирован",IF('Социально-коммуникативное разви'!AF15=0,"не сформирован", "в стадии формирования")))</f>
        <v/>
      </c>
      <c r="F13" s="82" t="str">
        <f>IF('Социально-коммуникативное разви'!AG15="","",IF('Социально-коммуникативное разви'!AG15=2,"сформирован",IF('Социально-коммуникативное разви'!AG15=0,"не сформирован", "в стадии формирования")))</f>
        <v/>
      </c>
      <c r="G13" s="82" t="str">
        <f>IF('Социально-коммуникативное разви'!AH15="","",IF('Социально-коммуникативное разви'!AH15=2,"сформирован",IF('Социально-коммуникативное разви'!AH15=0,"не сформирован", "в стадии формирования")))</f>
        <v/>
      </c>
      <c r="H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3" s="82" t="str">
        <f>IF('Социально-коммуникативное разви'!AJ15="","",IF('Социально-коммуникативное разви'!AJ15=2,"сформирован",IF('Социально-коммуникативное разви'!AJ15=0,"не сформирован", "в стадии формирования")))</f>
        <v/>
      </c>
      <c r="K13" s="82" t="str">
        <f>IF('Социально-коммуникативное разви'!AK15="","",IF('Социально-коммуникативное разви'!AK15=2,"сформирован",IF('Социально-коммуникативное разви'!AK15=0,"не сформирован", "в стадии формирования")))</f>
        <v/>
      </c>
      <c r="L13" s="82" t="e">
        <f>IF('Познавательное развитие'!#REF!="","",IF('Познавательное развитие'!#REF!=2,"сформирован",IF('Познавательное развитие'!#REF!=0,"не сформирован", "в стадии формирования")))</f>
        <v>#REF!</v>
      </c>
      <c r="M13" s="82" t="str">
        <f>IF('Познавательное развитие'!D15="","",IF('Познавательное развитие'!D15=2,"сформирован",IF('Познавательное развитие'!D15=0,"не сформирован", "в стадии формирования")))</f>
        <v/>
      </c>
      <c r="N13" s="82" t="e">
        <f>IF('Познавательное развитие'!#REF!="","",IF('Познавательное развитие'!#REF!=2,"сформирован",IF('Познавательное развитие'!#REF!=0,"не сформирован", "в стадии формирования")))</f>
        <v>#REF!</v>
      </c>
      <c r="O13" s="82" t="str">
        <f>IF('Познавательное развитие'!I15="","",IF('Познавательное развитие'!I15=2,"сформирован",IF('Познавательное развитие'!I15=0,"не сформирован", "в стадии формирования")))</f>
        <v/>
      </c>
      <c r="P13" s="82" t="str">
        <f>IF('Познавательное развитие'!M15="","",IF('Познавательное развитие'!M15=2,"сформирован",IF('Познавательное развитие'!M15=0,"не сформирован", "в стадии формирования")))</f>
        <v/>
      </c>
      <c r="Q13" s="82" t="str">
        <f>IF('Познавательное развитие'!N15="","",IF('Познавательное развитие'!N15=2,"сформирован",IF('Познавательное развитие'!N15=0,"не сформирован", "в стадии формирования")))</f>
        <v/>
      </c>
      <c r="R13" s="82" t="str">
        <f>IF('Познавательное развитие'!O15="","",IF('Познавательное развитие'!O15=2,"сформирован",IF('Познавательное развитие'!O15=0,"не сформирован", "в стадии формирования")))</f>
        <v/>
      </c>
      <c r="S13" s="82" t="str">
        <f>IF('Познавательное развитие'!P15="","",IF('Познавательное развитие'!P15=2,"сформирован",IF('Познавательное развитие'!P15=0,"не сформирован", "в стадии формирования")))</f>
        <v/>
      </c>
      <c r="T13" s="82" t="str">
        <f>IF('Познавательное развитие'!Q15="","",IF('Познавательное развитие'!Q15=2,"сформирован",IF('Познавательное развитие'!Q15=0,"не сформирован", "в стадии формирования")))</f>
        <v/>
      </c>
      <c r="U13" s="82" t="str">
        <f>IF('Познавательное развитие'!Y15="","",IF('Познавательное развитие'!Y15=2,"сформирован",IF('Познавательное развитие'!Y15=0,"не сформирован", "в стадии формирования")))</f>
        <v/>
      </c>
      <c r="V13" s="82"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W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3" s="82" t="str">
        <f>IF('Художественно-эстетическое разв'!G15="","",IF('Художественно-эстетическое разв'!G15=2,"сформирован",IF('Художественно-эстетическое разв'!G15=0,"не сформирован", "в стадии формирования")))</f>
        <v/>
      </c>
      <c r="Y13" s="82" t="str">
        <f>IF('Художественно-эстетическое разв'!H15="","",IF('Художественно-эстетическое разв'!H15=2,"сформирован",IF('Художественно-эстетическое разв'!H15=0,"не сформирован", "в стадии формирования")))</f>
        <v/>
      </c>
      <c r="Z13" s="82" t="str">
        <f>IF('Художественно-эстетическое разв'!I15="","",IF('Художественно-эстетическое разв'!I15=2,"сформирован",IF('Художественно-эстетическое разв'!I15=0,"не сформирован", "в стадии формирования")))</f>
        <v/>
      </c>
      <c r="AA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3" s="82" t="str">
        <f>IF('Художественно-эстетическое разв'!L15="","",IF('Художественно-эстетическое разв'!L15=2,"сформирован",IF('Художественно-эстетическое разв'!L15=0,"не сформирован", "в стадии формирования")))</f>
        <v/>
      </c>
      <c r="AC13" s="82" t="str">
        <f>IF('Художественно-эстетическое разв'!M15="","",IF('Художественно-эстетическое разв'!M15=2,"сформирован",IF('Художественно-эстетическое разв'!M15=0,"не сформирован", "в стадии формирования")))</f>
        <v/>
      </c>
      <c r="AD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3" s="82" t="str">
        <f>IF('Художественно-эстетическое разв'!U15="","",IF('Художественно-эстетическое разв'!U15=2,"сформирован",IF('Художественно-эстетическое разв'!U15=0,"не сформирован", "в стадии формирования")))</f>
        <v/>
      </c>
      <c r="AG13" s="82" t="str">
        <f>IF('Физическое развитие'!W14="","",IF('Физическое развитие'!W14=2,"сформирован",IF('Физическое развитие'!W14=0,"не сформирован", "в стадии формирования")))</f>
        <v/>
      </c>
      <c r="AH13" s="214" t="str">
        <f>IF('Социально-коммуникативное разви'!AA15="","",IF('Социально-коммуникативное разви'!AF15="","",IF('Социально-коммуникативное разви'!AG15="","",IF('Социально-коммуникативное разви'!AH15="","",IF('Социально-коммуникативное разви'!#REF!="","",IF('Социально-коммуникативное разви'!#REF!="","",IF('Социально-коммуникативное разви'!AJ15="","",IF('Социально-коммуникативное разви'!AK15="","",IF('Познавательное развитие'!#REF!="","",IF('Познавательное развитие'!D15="","",IF('Познавательное развитие'!#REF!="","",IF('Познавательное развитие'!I15="","",IF('Познавательное развитие'!M15="","",IF('Познавательное развитие'!N15="","",IF('Познавательное развитие'!O15="","",IF('Познавательное развитие'!P15="","",IF('Познавательное развитие'!Q15="","",IF('Познавательное развитие'!Y15="","",IF('Художественно-эстетическое разв'!D15="","",IF('Художественно-эстетическое разв'!#REF!="","",IF('Художественно-эстетическое разв'!G15="","",IF('Художественно-эстетическое разв'!H15="","",IF('Художественно-эстетическое разв'!I15="","",IF('Художественно-эстетическое разв'!#REF!="","",IF('Художественно-эстетическое разв'!L15="","",IF('Художественно-эстетическое разв'!M15="","",IF('Художественно-эстетическое разв'!#REF!="","",IF('Художественно-эстетическое разв'!#REF!="","",IF('Художественно-эстетическое разв'!U15="","",IF('Физическое развитие'!#REF!="","",('Социально-коммуникативное разви'!AA15+'Социально-коммуникативное разви'!AF15+'Социально-коммуникативное разви'!AG15+'Социально-коммуникативное разви'!AH15+'Социально-коммуникативное разви'!#REF!+'Социально-коммуникативное разви'!#REF!+'Социально-коммуникативное разви'!AJ15+'Социально-коммуникативное разви'!AK15+'Познавательное развитие'!#REF!+'Познавательное развитие'!D15+'Познавательное развитие'!#REF!+'Познавательное развитие'!I15+'Познавательное развитие'!M15+'Познавательное развитие'!N15+'Познавательное развитие'!O15+'Познавательное развитие'!P15+'Познавательное развитие'!Q15+'Познавательное развитие'!Y15+'Художественно-эстетическое разв'!D15+'Художественно-эстетическое разв'!#REF!+'Художественно-эстетическое разв'!G15+'Художественно-эстетическое разв'!H15+'Художественно-эстетическое разв'!I15+'Художественно-эстетическое разв'!#REF!+'Художественно-эстетическое разв'!L15+'Художественно-эстетическое разв'!M15+'Художественно-эстетическое разв'!#REF!+'Художественно-эстетическое разв'!#REF!+'Художественно-эстетическое разв'!U15+'Физическое развитие'!#REF!)/30))))))))))))))))))))))))))))))</f>
        <v/>
      </c>
      <c r="AI13" s="82" t="str">
        <f>'Целевые ориентиры'!AA14</f>
        <v/>
      </c>
      <c r="AJ13" s="82"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AK13" s="82"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AL13" s="82" t="str">
        <f>IF('Социально-коммуникативное разви'!I15="","",IF('Социально-коммуникативное разви'!I15=2,"сформирован",IF('Социально-коммуникативное разви'!I15=0,"не сформирован", "в стадии формирования")))</f>
        <v/>
      </c>
      <c r="AM13" s="82" t="str">
        <f>IF('Социально-коммуникативное разви'!J15="","",IF('Социально-коммуникативное разви'!J15=2,"сформирован",IF('Социально-коммуникативное разви'!J15=0,"не сформирован", "в стадии формирования")))</f>
        <v/>
      </c>
      <c r="AN13" s="82"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AO13" s="82"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AP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3" s="82" t="str">
        <f>IF('Социально-коммуникативное разви'!X15="","",IF('Социально-коммуникативное разви'!X15=2,"сформирован",IF('Социально-коммуникативное разви'!X15=0,"не сформирован", "в стадии формирования")))</f>
        <v/>
      </c>
      <c r="AR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3" s="82" t="e">
        <f>IF('Познавательное развитие'!#REF!="","",IF('Познавательное развитие'!#REF!=2,"сформирован",IF('Познавательное развитие'!#REF!=0,"не сформирован", "в стадии формирования")))</f>
        <v>#REF!</v>
      </c>
      <c r="AT13" s="82" t="str">
        <f>IF('Познавательное развитие'!V15="","",IF('Познавательное развитие'!V15=2,"сформирован",IF('Познавательное развитие'!V15=0,"не сформирован", "в стадии формирования")))</f>
        <v/>
      </c>
      <c r="AU13" s="82" t="str">
        <f>IF('Художественно-эстетическое разв'!Z15="","",IF('Художественно-эстетическое разв'!Z15=2,"сформирован",IF('Художественно-эстетическое разв'!Z15=0,"не сформирован", "в стадии формирования")))</f>
        <v/>
      </c>
      <c r="AV13" s="82" t="str">
        <f>IF('Художественно-эстетическое разв'!AE15="","",IF('Художественно-эстетическое разв'!AE15=2,"сформирован",IF('Художественно-эстетическое разв'!AE15=0,"не сформирован", "в стадии формирования")))</f>
        <v/>
      </c>
      <c r="AW13" s="82" t="e">
        <f>IF('Физическое развитие'!#REF!="","",IF('Физическое развитие'!#REF!=2,"сформирован",IF('Физическое развитие'!#REF!=0,"не сформирован", "в стадии формирования")))</f>
        <v>#REF!</v>
      </c>
      <c r="AX13" s="82" t="e">
        <f>IF('Физическое развитие'!#REF!="","",IF('Физическое развитие'!#REF!=2,"сформирован",IF('Физическое развитие'!#REF!=0,"не сформирован", "в стадии формирования")))</f>
        <v>#REF!</v>
      </c>
      <c r="AY13" s="214" t="str">
        <f>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разви'!#REF!="","",IF('Социально-коммуникативное разви'!X15="","",IF('Социально-коммуникативное разви'!#REF!="","",IF('Познавательное развитие'!#REF!="","",IF('Познавательное развитие'!V15="","",IF('Художественно-эстетическое разв'!Z15="","",IF('Художественно-эстетическое разв'!AE15="","",IF('Физическое развитие'!#REF!="","",IF('Физическое развитие'!#REF!="","",('Социально-коммуникативное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разви'!#REF!+'Социально-коммуникативное разви'!X15+'Социально-коммуникативное разви'!#REF!+'Познавательное развитие'!#REF!+'Познавательное развитие'!V15+'Художественно-эстетическое разв'!Z15+'Художественно-эстетическое разв'!AE15+'Физическое развитие'!#REF!+'Физическое развитие'!#REF!)/15)))))))))))))))</f>
        <v/>
      </c>
      <c r="AZ13" s="82" t="str">
        <f>'Целевые ориентиры'!AM14</f>
        <v/>
      </c>
      <c r="BA13" s="82" t="str">
        <f>IF('Социально-коммуникативное разви'!U15="","",IF('Социально-коммуникативное разви'!U15=2,"сформирован",IF('Социально-коммуникативное разви'!U15=0,"не сформирован", "в стадии формирования")))</f>
        <v/>
      </c>
      <c r="BB13" s="82" t="str">
        <f>IF('Социально-коммуникативное разви'!V15="","",IF('Социально-коммуникативное разви'!V15=2,"сформирован",IF('Социально-коммуникативное разви'!V15=0,"не сформирован", "в стадии формирования")))</f>
        <v/>
      </c>
      <c r="BC13" s="82" t="str">
        <f>IF('Социально-коммуникативное разви'!W15="","",IF('Социально-коммуникативное разви'!W15=2,"сформирован",IF('Социально-коммуникативное разви'!W15=0,"не сформирован", "в стадии формирования")))</f>
        <v/>
      </c>
      <c r="BD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3" s="82" t="str">
        <f>IF('Художественно-эстетическое разв'!AC15="","",IF('Художественно-эстетическое разв'!AC15=2,"сформирован",IF('Художественно-эстетическое разв'!AC15=0,"не сформирован", "в стадии формирования")))</f>
        <v/>
      </c>
      <c r="BG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3" s="82" t="str">
        <f>IF('Художественно-эстетическое разв'!AD15="","",IF('Художественно-эстетическое разв'!AD15=2,"сформирован",IF('Художественно-эстетическое разв'!AD15=0,"не сформирован", "в стадии формирования")))</f>
        <v/>
      </c>
      <c r="BI13" s="214" t="str">
        <f>IF('Социально-коммуникативное разви'!U15="","",IF('Социально-коммуникативное разви'!V15="","",IF('Социально-коммуникативное разви'!W15="","",IF('Художественно-эстетическое разв'!#REF!="","",IF('Художественно-эстетическое разв'!#REF!="","",IF('Художественно-эстетическое разв'!AC15="","",IF('Художественно-эстетическое разв'!#REF!="","",IF('Художественно-эстетическое разв'!AD15="","",('Социально-коммуникативное разви'!U15+'Социально-коммуникативное разви'!V15+'Социально-коммуникативное разви'!W15+'Художественно-эстетическое разв'!#REF!+'Художественно-эстетическое разв'!#REF!+'Художественно-эстетическое разв'!AC15+'Художественно-эстетическое разв'!#REF!+'Художественно-эстетическое разв'!AD15)/8))))))))</f>
        <v/>
      </c>
      <c r="BJ13" s="82" t="str">
        <f>'Целевые ориентиры'!AT14</f>
        <v/>
      </c>
      <c r="BK13" s="82" t="str">
        <f>IF('Речевое развитие'!D14="","",IF('Речевое развитие'!D14=2,"сформирован",IF('Речевое развитие'!D14=0,"не сформирован", "в стадии формирования")))</f>
        <v/>
      </c>
      <c r="BL13" s="82" t="e">
        <f>IF('Речевое развитие'!#REF!="","",IF('Речевое развитие'!#REF!=2,"сформирован",IF('Речевое развитие'!#REF!=0,"не сформирован", "в стадии формирования")))</f>
        <v>#REF!</v>
      </c>
      <c r="BM13" s="82" t="str">
        <f>IF('Речевое развитие'!E14="","",IF('Речевое развитие'!E14=2,"сформирован",IF('Речевое развитие'!E14=0,"не сформирован", "в стадии формирования")))</f>
        <v/>
      </c>
      <c r="BN13" s="82" t="str">
        <f>IF('Речевое развитие'!F14="","",IF('Речевое развитие'!F14=2,"сформирован",IF('Речевое развитие'!F14=0,"не сформирован", "в стадии формирования")))</f>
        <v/>
      </c>
      <c r="BO13" s="82" t="str">
        <f>IF('Речевое развитие'!G14="","",IF('Речевое развитие'!G14=2,"сформирован",IF('Речевое развитие'!G14=0,"не сформирован", "в стадии формирования")))</f>
        <v/>
      </c>
      <c r="BP13" s="82" t="str">
        <f>IF('Речевое развитие'!H14="","",IF('Речевое развитие'!H14=2,"сформирован",IF('Речевое развитие'!H14=0,"не сформирован", "в стадии формирования")))</f>
        <v/>
      </c>
      <c r="BQ13" s="82" t="e">
        <f>IF('Речевое развитие'!#REF!="","",IF('Речевое развитие'!#REF!=2,"сформирован",IF('Речевое развитие'!#REF!=0,"не сформирован", "в стадии формирования")))</f>
        <v>#REF!</v>
      </c>
      <c r="BR13" s="82" t="str">
        <f>IF('Речевое развитие'!I14="","",IF('Речевое развитие'!I14=2,"сформирован",IF('Речевое развитие'!I14=0,"не сформирован", "в стадии формирования")))</f>
        <v/>
      </c>
      <c r="BS13" s="82" t="str">
        <f>IF('Речевое развитие'!J14="","",IF('Речевое развитие'!J14=2,"сформирован",IF('Речевое развитие'!J14=0,"не сформирован", "в стадии формирования")))</f>
        <v/>
      </c>
      <c r="BT13" s="82" t="str">
        <f>IF('Речевое развитие'!K14="","",IF('Речевое развитие'!K14=2,"сформирован",IF('Речевое развитие'!K14=0,"не сформирован", "в стадии формирования")))</f>
        <v/>
      </c>
      <c r="BU13" s="82" t="str">
        <f>IF('Речевое развитие'!L14="","",IF('Речевое развитие'!L14=2,"сформирован",IF('Речевое развитие'!L14=0,"не сформирован", "в стадии формирования")))</f>
        <v/>
      </c>
      <c r="BV13" s="82" t="str">
        <f>IF('Речевое развитие'!M14="","",IF('Речевое развитие'!M14=2,"сформирован",IF('Речевое развитие'!M14=0,"не сформирован", "в стадии формирования")))</f>
        <v/>
      </c>
      <c r="BW13" s="82" t="str">
        <f>IF('Речевое развитие'!N14="","",IF('Речевое развитие'!N14=2,"сформирован",IF('Речевое развитие'!N14=0,"не сформирован", "в стадии формирования")))</f>
        <v/>
      </c>
      <c r="BX13" s="214" t="str">
        <f>IF('Речевое развитие'!D14="","",IF('Речевое развитие'!#REF!="","",IF('Речевое развитие'!E14="","",IF('Речевое развитие'!F14="","",IF('Речевое развитие'!G14="","",IF('Речевое развитие'!H14="","",IF('Речевое развитие'!#REF!="","",IF('Речевое развитие'!I14="","",IF('Речевое развитие'!J14="","",IF('Речевое развитие'!K14="","",IF('Речевое развитие'!L14="","",IF('Речевое развитие'!M14="","",IF('Речевое развитие'!N14="","",('Речевое развитие'!D14+'Речевое развитие'!#REF!+'Речевое развитие'!E14+'Речевое развитие'!F14+'Речевое развитие'!G14+'Речевое развитие'!H14+'Речевое развитие'!#REF!+'Речевое развитие'!I14+'Речевое развитие'!J14+'Речевое развитие'!K14+'Речевое развитие'!L14+'Речевое развитие'!M14+'Речевое развитие'!N14)/13)))))))))))))</f>
        <v/>
      </c>
      <c r="BY13" s="82" t="str">
        <f>'Целевые ориентиры'!BG14</f>
        <v/>
      </c>
      <c r="BZ13" s="82" t="str">
        <f>IF('Художественно-эстетическое разв'!Y15="","",IF('Художественно-эстетическое разв'!Y15=2,"сформирован",IF('Художественно-эстетическое разв'!Y15=0,"не сформирован", "в стадии формирования")))</f>
        <v/>
      </c>
      <c r="CA13" s="82" t="e">
        <f>IF('Физическое развитие'!#REF!="","",IF('Физическое развитие'!#REF!=2,"сформирован",IF('Физическое развитие'!#REF!=0,"не сформирован", "в стадии формирования")))</f>
        <v>#REF!</v>
      </c>
      <c r="CB13" s="82" t="e">
        <f>IF('Физическое развитие'!#REF!="","",IF('Физическое развитие'!#REF!=2,"сформирован",IF('Физическое развитие'!#REF!=0,"не сформирован", "в стадии формирования")))</f>
        <v>#REF!</v>
      </c>
      <c r="CC13" s="82" t="str">
        <f>IF('Физическое развитие'!D14="","",IF('Физическое развитие'!D14=2,"сформирован",IF('Физическое развитие'!D14=0,"не сформирован", "в стадии формирования")))</f>
        <v/>
      </c>
      <c r="CD13" s="82" t="str">
        <f>IF('Физическое развитие'!E14="","",IF('Физическое развитие'!E14=2,"сформирован",IF('Физическое развитие'!E14=0,"не сформирован", "в стадии формирования")))</f>
        <v/>
      </c>
      <c r="CE13" s="82" t="str">
        <f>IF('Физическое развитие'!F14="","",IF('Физическое развитие'!F14=2,"сформирован",IF('Физическое развитие'!F14=0,"не сформирован", "в стадии формирования")))</f>
        <v/>
      </c>
      <c r="CF13" s="82" t="str">
        <f>IF('Физическое развитие'!H14="","",IF('Физическое развитие'!H14=2,"сформирован",IF('Физическое развитие'!H14=0,"не сформирован", "в стадии формирования")))</f>
        <v/>
      </c>
      <c r="CG13" s="82" t="str">
        <f>IF('Физическое развитие'!I14="","",IF('Физическое развитие'!I14=2,"сформирован",IF('Физическое развитие'!I14=0,"не сформирован", "в стадии формирования")))</f>
        <v/>
      </c>
      <c r="CH13" s="82" t="str">
        <f>IF('Физическое развитие'!J14="","",IF('Физическое развитие'!J14=2,"сформирован",IF('Физическое развитие'!J14=0,"не сформирован", "в стадии формирования")))</f>
        <v/>
      </c>
      <c r="CI13" s="82" t="str">
        <f>IF('Физическое развитие'!L14="","",IF('Физическое развитие'!L14=2,"сформирован",IF('Физическое развитие'!L14=0,"не сформирован", "в стадии формирования")))</f>
        <v/>
      </c>
      <c r="CJ13" s="82" t="str">
        <f>IF('Физическое развитие'!M14="","",IF('Физическое развитие'!M14=2,"сформирован",IF('Физическое развитие'!M14=0,"не сформирован", "в стадии формирования")))</f>
        <v/>
      </c>
      <c r="CK13" s="82" t="e">
        <f>IF('Физическое развитие'!#REF!="","",IF('Физическое развитие'!#REF!=2,"сформирован",IF('Физическое развитие'!#REF!=0,"не сформирован", "в стадии формирования")))</f>
        <v>#REF!</v>
      </c>
      <c r="CL13" s="82" t="e">
        <f>IF('Физическое развитие'!#REF!="","",IF('Физическое развитие'!#REF!=2,"сформирован",IF('Физическое развитие'!#REF!=0,"не сформирован", "в стадии формирования")))</f>
        <v>#REF!</v>
      </c>
      <c r="CM13" s="82" t="e">
        <f>IF('Физическое развитие'!#REF!="","",IF('Физическое развитие'!#REF!=2,"сформирован",IF('Физическое развитие'!#REF!=0,"не сформирован", "в стадии формирования")))</f>
        <v>#REF!</v>
      </c>
      <c r="CN13" s="82" t="str">
        <f>IF('Физическое развитие'!N14="","",IF('Физическое развитие'!N14=2,"сформирован",IF('Физическое развитие'!N14=0,"не сформирован", "в стадии формирования")))</f>
        <v/>
      </c>
      <c r="CO13" s="82" t="str">
        <f>IF('Физическое развитие'!O14="","",IF('Физическое развитие'!O14=2,"сформирован",IF('Физическое развитие'!O14=0,"не сформирован", "в стадии формирования")))</f>
        <v/>
      </c>
      <c r="CP13" s="82" t="str">
        <f>IF('Физическое развитие'!P14="","",IF('Физическое развитие'!P14=2,"сформирован",IF('Физическое развитие'!P14=0,"не сформирован", "в стадии формирования")))</f>
        <v/>
      </c>
      <c r="CQ13" s="82" t="str">
        <f>IF('Физическое развитие'!Q14="","",IF('Физическое развитие'!Q14=2,"сформирован",IF('Физическое развитие'!Q14=0,"не сформирован", "в стадии формирования")))</f>
        <v/>
      </c>
      <c r="CR13" s="214" t="str">
        <f>IF('Художественно-эстетическое разв'!Y15="","",IF('Физическое развитие'!#REF!="","",IF('Физическое развитие'!#REF!="","",IF('Физическое развитие'!D14="","",IF('Физическое развитие'!E14="","",IF('Физическое развитие'!F14="","",IF('Физическое развитие'!H14="","",IF('Физическое развитие'!I14="","",IF('Физическое развитие'!J14="","",IF('Физическое развитие'!L14="","",IF('Физическое развитие'!M14="","",IF('Физическое развитие'!#REF!="","",IF('Физическое развитие'!#REF!="","",IF('Физическое развитие'!#REF!="","",IF('Физическое развитие'!N14="","",IF('Физическое развитие'!O14="","",IF('Физическое развитие'!P14="","",IF('Физическое развитие'!Q14="","",('Художественно-эстетическое разв'!Y15+'Физическое развитие'!#REF!+'Физическое развитие'!#REF!+'Физическое развитие'!D14+'Физическое развитие'!E14+'Физическое развитие'!F14+'Физическое развитие'!H14+'Физическое развитие'!I14+'Физическое развитие'!J14+'Физическое развитие'!L14+'Физическое развитие'!M14+'Физическое развитие'!#REF!+'Физическое развитие'!#REF!+'Физическое развитие'!#REF!+'Физическое развитие'!N14+'Физическое развитие'!O14+'Физическое развитие'!P14+'Физическое развитие'!Q14)/18))))))))))))))))))</f>
        <v/>
      </c>
      <c r="CS13" s="82" t="str">
        <f>'Целевые ориентиры'!BW14</f>
        <v/>
      </c>
      <c r="CT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3" s="82"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CV13" s="82" t="str">
        <f>IF('Социально-коммуникативное разви'!N15="","",IF('Социально-коммуникативное разви'!N15=2,"сформирован",IF('Социально-коммуникативное разви'!N15=0,"не сформирован", "в стадии формирования")))</f>
        <v/>
      </c>
      <c r="CW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3" s="82" t="str">
        <f>IF('Социально-коммуникативное разви'!AI15="","",IF('Социально-коммуникативное разви'!AI15=2,"сформирован",IF('Социально-коммуникативное разви'!AI15=0,"не сформирован", "в стадии формирования")))</f>
        <v/>
      </c>
      <c r="CY13" s="82" t="str">
        <f>IF('Социально-коммуникативное разви'!AN15="","",IF('Социально-коммуникативное разви'!AN15=2,"сформирован",IF('Социально-коммуникативное разви'!AN15=0,"не сформирован", "в стадии формирования")))</f>
        <v/>
      </c>
      <c r="CZ13" s="82" t="str">
        <f>IF('Социально-коммуникативное разви'!AO15="","",IF('Социально-коммуникативное разви'!AO15=2,"сформирован",IF('Социально-коммуникативное разви'!AO15=0,"не сформирован", "в стадии формирования")))</f>
        <v/>
      </c>
      <c r="DA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3" s="82" t="str">
        <f>IF('Социально-коммуникативное разви'!AP15="","",IF('Социально-коммуникативное разви'!AP15=2,"сформирован",IF('Социально-коммуникативное разви'!AP15=0,"не сформирован", "в стадии формирования")))</f>
        <v/>
      </c>
      <c r="DC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3" s="82" t="str">
        <f>IF('Социально-коммуникативное разви'!AQ15="","",IF('Социально-коммуникативное разви'!AQ15=2,"сформирован",IF('Социально-коммуникативное разви'!AQ15=0,"не сформирован", "в стадии формирования")))</f>
        <v/>
      </c>
      <c r="DE13" s="82" t="str">
        <f>IF('Социально-коммуникативное разви'!AR15="","",IF('Социально-коммуникативное разви'!AR15=2,"сформирован",IF('Социально-коммуникативное разви'!AR15=0,"не сформирован", "в стадии формирования")))</f>
        <v/>
      </c>
      <c r="DF13" s="82" t="str">
        <f>IF('Социально-коммуникативное разви'!AS15="","",IF('Социально-коммуникативное разви'!AS15=2,"сформирован",IF('Социально-коммуникативное разви'!AS15=0,"не сформирован", "в стадии формирования")))</f>
        <v/>
      </c>
      <c r="DG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3" s="82" t="str">
        <f>IF('Социально-коммуникативное разви'!AT15="","",IF('Социально-коммуникативное разви'!AT15=2,"сформирован",IF('Социально-коммуникативное разви'!AT15=0,"не сформирован", "в стадии формирования")))</f>
        <v/>
      </c>
      <c r="DI13" s="82" t="str">
        <f>IF('Социально-коммуникативное разви'!AV15="","",IF('Социально-коммуникативное разви'!AV15=2,"сформирован",IF('Социально-коммуникативное разви'!AV15=0,"не сформирован", "в стадии формирования")))</f>
        <v/>
      </c>
      <c r="DJ13" s="82" t="str">
        <f>IF('Социально-коммуникативное разви'!AW15="","",IF('Социально-коммуникативное разви'!AW15=2,"сформирован",IF('Социально-коммуникативное разви'!AW15=0,"не сформирован", "в стадии формирования")))</f>
        <v/>
      </c>
      <c r="DK13" s="82" t="str">
        <f>IF('Социально-коммуникативное разви'!AX15="","",IF('Социально-коммуникативное разви'!AX15=2,"сформирован",IF('Социально-коммуникативное разви'!AX15=0,"не сформирован", "в стадии формирования")))</f>
        <v/>
      </c>
      <c r="DL13" s="82" t="str">
        <f>IF('Социально-коммуникативное разви'!AY15="","",IF('Социально-коммуникативное разви'!AY15=2,"сформирован",IF('Социально-коммуникативное разви'!AY15=0,"не сформирован", "в стадии формирования")))</f>
        <v/>
      </c>
      <c r="DM13" s="82" t="str">
        <f>IF('Физическое развитие'!K14="","",IF('Физическое развитие'!K14=2,"сформирован",IF('Физическое развитие'!K14=0,"не сформирован", "в стадии формирования")))</f>
        <v/>
      </c>
      <c r="DN13" s="82" t="e">
        <f>IF('Физическое развитие'!#REF!="","",IF('Физическое развитие'!#REF!=2,"сформирован",IF('Физическое развитие'!#REF!=0,"не сформирован", "в стадии формирования")))</f>
        <v>#REF!</v>
      </c>
      <c r="DO13" s="214" t="e">
        <f>IF('Социально-коммуникативное разви'!#REF!="","",IF('Социально-коммуникативное разви'!M15="","",IF('Социально-коммуникативное разви'!N15="","",IF('Социально-коммуникативное разви'!#REF!="","",IF('Социально-коммуникативное разви'!AI15="","",IF('Социально-коммуникативное разви'!AN15="","",IF('Социально-коммуникативное разви'!AO15="","",IF('Социально-коммуникативное разви'!#REF!="","",IF('Социально-коммуникативное разви'!AP15="","",IF('Социально-коммуникативное разви'!#REF!="","",IF('Социально-коммуникативное разви'!AQ15="","",IF('Социально-коммуникативное разви'!AR15="","",IF('Социально-коммуникативное разви'!AS15="","",IF('Социально-коммуникативное разви'!#REF!="","",IF('Социально-коммуникативное разви'!AT15="","",IF('Социально-коммуникативное разви'!AV15="","",IF('Социально-коммуникативное разви'!AW15="","",IF('Социально-коммуникативное разви'!AX15="","",IF('Социально-коммуникативное разви'!AY15="","",IF('Физическое развитие'!K14="","",IF('Физическое развитие'!#REF!="","",('Социально-коммуникативное разви'!#REF!+'Социально-коммуникативное разви'!M15+'Социально-коммуникативное разви'!N15+'Социально-коммуникативное разви'!#REF!+'Социально-коммуникативное разви'!AI15+'Социально-коммуникативное разви'!AN15+'Социально-коммуникативное разви'!AO15+'Социально-коммуникативное разви'!#REF!+'Социально-коммуникативное разви'!AP15+'Социально-коммуникативное разви'!#REF!+'Социально-коммуникативное разви'!AQ15+'Социально-коммуникативное разви'!AR15+'Социально-коммуникативное разви'!AS15+'Социально-коммуникативное разви'!#REF!+'Социально-коммуникативное разви'!AT15+'Социально-коммуникативное разви'!AV15+'Социально-коммуникативное разви'!AW15+'Социально-коммуникативное разви'!AX15+'Социально-коммуникативное разви'!AY15+'Физическое развитие'!K14+'Физическое развитие'!#REF!)/21)))))))))))))))))))))</f>
        <v>#REF!</v>
      </c>
      <c r="DP13" s="82" t="str">
        <f>'Целевые ориентиры'!CN14</f>
        <v/>
      </c>
      <c r="DQ13" s="82" t="str">
        <f>IF('Социально-коммуникативное разви'!D15="","",IF('Социально-коммуникативное разви'!D15=2,"сформирован",IF('Социально-коммуникативное разви'!D15=0,"не сформирован", "в стадии формирования")))</f>
        <v/>
      </c>
      <c r="DR13" s="82" t="str">
        <f>IF('Социально-коммуникативное разви'!E15="","",IF('Социально-коммуникативное разви'!E15=2,"сформирован",IF('Социально-коммуникативное разви'!E15=0,"не сформирован", "в стадии формирования")))</f>
        <v/>
      </c>
      <c r="DS13" s="82" t="str">
        <f>IF('Социально-коммуникативное разви'!F15="","",IF('Социально-коммуникативное разви'!F15=2,"сформирован",IF('Социально-коммуникативное разви'!F15=0,"не сформирован", "в стадии формирования")))</f>
        <v/>
      </c>
      <c r="DT13" s="82"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DU13" s="82" t="str">
        <f>IF('Социально-коммуникативное разви'!Q15="","",IF('Социально-коммуникативное разви'!Q15=2,"сформирован",IF('Социально-коммуникативное разви'!Q15=0,"не сформирован", "в стадии формирования")))</f>
        <v/>
      </c>
      <c r="DV13" s="82" t="str">
        <f>IF('Социально-коммуникативное разви'!R15="","",IF('Социально-коммуникативное разви'!R15=2,"сформирован",IF('Социально-коммуникативное разви'!R15=0,"не сформирован", "в стадии формирования")))</f>
        <v/>
      </c>
      <c r="DW13" s="82" t="str">
        <f>IF('Социально-коммуникативное разви'!S15="","",IF('Социально-коммуникативное разви'!S15=2,"сформирован",IF('Социально-коммуникативное разви'!S15=0,"не сформирован", "в стадии формирования")))</f>
        <v/>
      </c>
      <c r="DX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3" s="82" t="str">
        <f>IF('Социально-коммуникативное разви'!T15="","",IF('Социально-коммуникативное разви'!T15=2,"сформирован",IF('Социально-коммуникативное разви'!T15=0,"не сформирован", "в стадии формирования")))</f>
        <v/>
      </c>
      <c r="EB13" s="82" t="str">
        <f>IF('Социально-коммуникативное разви'!Y15="","",IF('Социально-коммуникативное разви'!Y15=2,"сформирован",IF('Социально-коммуникативное разви'!Y15=0,"не сформирован", "в стадии формирования")))</f>
        <v/>
      </c>
      <c r="EC13" s="82" t="str">
        <f>IF('Социально-коммуникативное разви'!Z15="","",IF('Социально-коммуникативное разви'!Z15=2,"сформирован",IF('Социально-коммуникативное разви'!Z15=0,"не сформирован", "в стадии формирования")))</f>
        <v/>
      </c>
      <c r="ED13" s="82" t="str">
        <f>IF('Социально-коммуникативное разви'!AU15="","",IF('Социально-коммуникативное разви'!AU15=2,"сформирован",IF('Социально-коммуникативное разви'!AU15=0,"не сформирован", "в стадии формирования")))</f>
        <v/>
      </c>
      <c r="EE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3" s="82" t="str">
        <f>IF('Социально-коммуникативное разви'!AZ15="","",IF('Социально-коммуникативное разви'!AZ15=2,"сформирован",IF('Социально-коммуникативное разви'!AZ15=0,"не сформирован", "в стадии формирования")))</f>
        <v/>
      </c>
      <c r="EG13" s="82" t="str">
        <f>IF('Социально-коммуникативное разви'!BA15="","",IF('Социально-коммуникативное разви'!BA15=2,"сформирован",IF('Социально-коммуникативное разви'!BA15=0,"не сформирован", "в стадии формирования")))</f>
        <v/>
      </c>
      <c r="EH13" s="82" t="str">
        <f>IF('Социально-коммуникативное разви'!BB15="","",IF('Социально-коммуникативное разви'!BB15=2,"сформирован",IF('Социально-коммуникативное разви'!BB15=0,"не сформирован", "в стадии формирования")))</f>
        <v/>
      </c>
      <c r="EI13" s="82" t="str">
        <f>IF('Познавательное развитие'!G15="","",IF('Познавательное развитие'!G15=2,"сформирован",IF('Познавательное развитие'!G15=0,"не сформирован", "в стадии формирования")))</f>
        <v/>
      </c>
      <c r="EJ13" s="82" t="e">
        <f>IF('Познавательное развитие'!#REF!="","",IF('Познавательное развитие'!#REF!=2,"сформирован",IF('Познавательное развитие'!#REF!=0,"не сформирован", "в стадии формирования")))</f>
        <v>#REF!</v>
      </c>
      <c r="EK13" s="82" t="str">
        <f>IF('Познавательное развитие'!H15="","",IF('Познавательное развитие'!H15=2,"сформирован",IF('Познавательное развитие'!H15=0,"не сформирован", "в стадии формирования")))</f>
        <v/>
      </c>
      <c r="EL13" s="82" t="e">
        <f>IF('Познавательное развитие'!#REF!="","",IF('Познавательное развитие'!#REF!=2,"сформирован",IF('Познавательное развитие'!#REF!=0,"не сформирован", "в стадии формирования")))</f>
        <v>#REF!</v>
      </c>
      <c r="EM13" s="82" t="str">
        <f>IF('Познавательное развитие'!T15="","",IF('Познавательное развитие'!T15=2,"сформирован",IF('Познавательное развитие'!T15=0,"не сформирован", "в стадии формирования")))</f>
        <v/>
      </c>
      <c r="EN13" s="82" t="e">
        <f>IF('Познавательное развитие'!#REF!="","",IF('Познавательное развитие'!#REF!=2,"сформирован",IF('Познавательное развитие'!#REF!=0,"не сформирован", "в стадии формирования")))</f>
        <v>#REF!</v>
      </c>
      <c r="EO13" s="82" t="str">
        <f>IF('Познавательное развитие'!U15="","",IF('Познавательное развитие'!U15=2,"сформирован",IF('Познавательное развитие'!U15=0,"не сформирован", "в стадии формирования")))</f>
        <v/>
      </c>
      <c r="EP13" s="82" t="str">
        <f>IF('Познавательное развитие'!W15="","",IF('Познавательное развитие'!W15=2,"сформирован",IF('Познавательное развитие'!W15=0,"не сформирован", "в стадии формирования")))</f>
        <v/>
      </c>
      <c r="EQ13" s="82" t="str">
        <f>IF('Познавательное развитие'!X15="","",IF('Познавательное развитие'!X15=2,"сформирован",IF('Познавательное развитие'!X15=0,"не сформирован", "в стадии формирования")))</f>
        <v/>
      </c>
      <c r="ER13" s="82" t="str">
        <f>IF('Познавательное развитие'!AB15="","",IF('Познавательное развитие'!AB15=2,"сформирован",IF('Познавательное развитие'!AB15=0,"не сформирован", "в стадии формирования")))</f>
        <v/>
      </c>
      <c r="ES13" s="82" t="str">
        <f>IF('Познавательное развитие'!AC15="","",IF('Познавательное развитие'!AC15=2,"сформирован",IF('Познавательное развитие'!AC15=0,"не сформирован", "в стадии формирования")))</f>
        <v/>
      </c>
      <c r="ET13" s="82" t="str">
        <f>IF('Познавательное развитие'!AD15="","",IF('Познавательное развитие'!AD15=2,"сформирован",IF('Познавательное развитие'!AD15=0,"не сформирован", "в стадии формирования")))</f>
        <v/>
      </c>
      <c r="EU13" s="82" t="str">
        <f>IF('Познавательное развитие'!AE15="","",IF('Познавательное развитие'!AE15=2,"сформирован",IF('Познавательное развитие'!AE15=0,"не сформирован", "в стадии формирования")))</f>
        <v/>
      </c>
      <c r="EV13" s="82" t="str">
        <f>IF('Познавательное развитие'!AF15="","",IF('Познавательное развитие'!AF15=2,"сформирован",IF('Познавательное развитие'!AF15=0,"не сформирован", "в стадии формирования")))</f>
        <v/>
      </c>
      <c r="EW13" s="82" t="e">
        <f>IF('Познавательное развитие'!#REF!="","",IF('Познавательное развитие'!#REF!=2,"сформирован",IF('Познавательное развитие'!#REF!=0,"не сформирован", "в стадии формирования")))</f>
        <v>#REF!</v>
      </c>
      <c r="EX13" s="82" t="str">
        <f>IF('Познавательное развитие'!AG15="","",IF('Познавательное развитие'!AG15=2,"сформирован",IF('Познавательное развитие'!AG15=0,"не сформирован", "в стадии формирования")))</f>
        <v/>
      </c>
      <c r="EY13" s="82" t="str">
        <f>IF('Познавательное развитие'!AH15="","",IF('Познавательное развитие'!AH15=2,"сформирован",IF('Познавательное развитие'!AH15=0,"не сформирован", "в стадии формирования")))</f>
        <v/>
      </c>
      <c r="EZ13" s="82" t="e">
        <f>IF('Познавательное развитие'!#REF!="","",IF('Познавательное развитие'!#REF!=2,"сформирован",IF('Познавательное развитие'!#REF!=0,"не сформирован", "в стадии формирования")))</f>
        <v>#REF!</v>
      </c>
      <c r="FA13" s="82" t="str">
        <f>IF('Познавательное развитие'!AI15="","",IF('Познавательное развитие'!AI15=2,"сформирован",IF('Познавательное развитие'!AI15=0,"не сформирован", "в стадии формирования")))</f>
        <v/>
      </c>
      <c r="FB13" s="82" t="str">
        <f>IF('Познавательное развитие'!AJ15="","",IF('Познавательное развитие'!AJ15=2,"сформирован",IF('Познавательное развитие'!AJ15=0,"не сформирован", "в стадии формирования")))</f>
        <v/>
      </c>
      <c r="FC13" s="82" t="str">
        <f>IF('Познавательное развитие'!AK15="","",IF('Познавательное развитие'!AK15=2,"сформирован",IF('Познавательное развитие'!AK15=0,"не сформирован", "в стадии формирования")))</f>
        <v/>
      </c>
      <c r="FD13" s="82" t="str">
        <f>IF('Познавательное развитие'!AL15="","",IF('Познавательное развитие'!AL15=2,"сформирован",IF('Познавательное развитие'!AL15=0,"не сформирован", "в стадии формирования")))</f>
        <v/>
      </c>
      <c r="FE13" s="82" t="str">
        <f>IF('Речевое развитие'!Q14="","",IF('Речевое развитие'!Q14=2,"сформирован",IF('Речевое развитие'!Q14=0,"не сформирован", "в стадии формирования")))</f>
        <v/>
      </c>
      <c r="FF13" s="82" t="str">
        <f>IF('Речевое развитие'!R14="","",IF('Речевое развитие'!R14=2,"сформирован",IF('Речевое развитие'!R14=0,"не сформирован", "в стадии формирования")))</f>
        <v/>
      </c>
      <c r="FG13" s="82" t="str">
        <f>IF('Речевое развитие'!S14="","",IF('Речевое развитие'!S14=2,"сформирован",IF('Речевое развитие'!S14=0,"не сформирован", "в стадии формирования")))</f>
        <v/>
      </c>
      <c r="FH13" s="82" t="str">
        <f>IF('Речевое развитие'!T14="","",IF('Речевое развитие'!T14=2,"сформирован",IF('Речевое развитие'!T14=0,"не сформирован", "в стадии формирования")))</f>
        <v/>
      </c>
      <c r="FI13" s="82" t="str">
        <f>IF('Речевое развитие'!U14="","",IF('Речевое развитие'!U14=2,"сформирован",IF('Речевое развитие'!U14=0,"не сформирован", "в стадии формирования")))</f>
        <v/>
      </c>
      <c r="FJ13" s="82" t="e">
        <f>IF('Речевое развитие'!#REF!="","",IF('Речевое развитие'!#REF!=2,"сформирован",IF('Речевое развитие'!#REF!=0,"не сформирован", "в стадии формирования")))</f>
        <v>#REF!</v>
      </c>
      <c r="FK13" s="82" t="str">
        <f>IF('Художественно-эстетическое разв'!S15="","",IF('Художественно-эстетическое разв'!S15=2,"сформирован",IF('Художественно-эстетическое разв'!S15=0,"не сформирован", "в стадии формирования")))</f>
        <v/>
      </c>
      <c r="FL13" s="82" t="str">
        <f>IF('Художественно-эстетическое разв'!T15="","",IF('Художественно-эстетическое разв'!T15=2,"сформирован",IF('Художественно-эстетическое разв'!T15=0,"не сформирован", "в стадии формирования")))</f>
        <v/>
      </c>
      <c r="FM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3" s="82" t="str">
        <f>IF('Физическое развитие'!T14="","",IF('Физическое развитие'!T14=2,"сформирован",IF('Физическое развитие'!T14=0,"не сформирован", "в стадии формирования")))</f>
        <v/>
      </c>
      <c r="FO13" s="82" t="str">
        <f>IF('Физическое развитие'!U14="","",IF('Физическое развитие'!U14=2,"сформирован",IF('Физическое развитие'!U14=0,"не сформирован", "в стадии формирования")))</f>
        <v/>
      </c>
      <c r="FP13" s="82" t="str">
        <f>IF('Физическое развитие'!V14="","",IF('Физическое развитие'!V14=2,"сформирован",IF('Физическое развитие'!V14=0,"не сформирован", "в стадии формирования")))</f>
        <v/>
      </c>
      <c r="FQ13" s="82" t="e">
        <f>IF('Физическое развитие'!#REF!="","",IF('Физическое развитие'!#REF!=2,"сформирован",IF('Физическое развитие'!#REF!=0,"не сформирован", "в стадии формирования")))</f>
        <v>#REF!</v>
      </c>
      <c r="FR13" s="214" t="str">
        <f>IF('Социально-коммуникативное разви'!D15="","",IF('Социально-коммуникативное разви'!E15="","",IF('Социально-коммуникативное разви'!F15="","",IF('Социально-коммуникативное разви'!G15="","",IF('Социально-коммуникативное разви'!Q15="","",IF('Социально-коммуникативное разви'!R15="","",IF('Социально-коммуникативное разви'!S15="","",IF('Социально-коммуникативное разви'!#REF!="","",IF('Социально-коммуникативное разви'!#REF!="","",IF('Социально-коммуникативное разви'!#REF!="","",IF('Социально-коммуникативное разви'!T15="","",IF('Социально-коммуникативное разви'!Y15="","",IF('Социально-коммуникативное разви'!Z15="","",IF('Социально-коммуникативное разви'!AU15="","",IF('Социально-коммуникативное разви'!#REF!="","",IF('Социально-коммуникативное разви'!AZ15="","",IF('Социально-коммуникативное разви'!BA15="","",IF('Социально-коммуникативное разви'!BB15="","",IF('Познавательное развитие'!G15="","",IF('Познавательное развитие'!#REF!="","",IF('Познавательное развитие'!H15="","",IF('Познавательное развитие'!#REF!="","",IF('Познавательное развитие'!T15="","",IF('Познавательное развитие'!#REF!="","",IF('Познавательное развитие'!U15="","",IF('Познавательное развитие'!W15="","",IF('Познавательное развитие'!X15="","",IF('Познавательное развитие'!AB15="","",IF('Познавательное развитие'!AC15="","",IF('Познавательное развитие'!AD15="","",IF('Познавательное развитие'!AE15="","",IF('Познавательное развитие'!AF15="","",IF('Познавательное развитие'!#REF!="","",IF('Познавательное развитие'!AG15="","",IF('Познавательное развитие'!AH15="","",IF('Познавательное развитие'!#REF!="","",IF('Познавательное развитие'!AI15="","",IF('Познавательное развитие'!AJ15="","",IF('Познавательное развитие'!AK15="","",IF('Познавательное развитие'!AL15="","",IF('Речевое развитие'!Q14="","",IF('Речевое развитие'!R14="","",IF('Речевое развитие'!S14="","",IF('Речевое развитие'!T14="","",IF('Речевое развитие'!U14="","",IF('Речевое развитие'!#REF!="","",IF('Художественно-эстетическое разв'!S15="","",IF('Художественно-эстетическое разв'!T15="","",IF('Художественно-эстетическое разв'!#REF!="","",IF('Физическое развитие'!T14="","",IF('Физическое развитие'!U14="","",IF('Физическое развитие'!V14="","",IF('Физическое развитие'!#REF!="","",('Социально-коммуникативное разви'!D15+'Социально-коммуникативное разви'!E15+'Социально-коммуникативное разви'!F15+'Социально-коммуникативное разви'!G15+'Социально-коммуникативное разви'!Q15+'Социально-коммуникативное разви'!R15+'Социально-коммуникативное разви'!S15+'Социально-коммуникативное разви'!#REF!+'Социально-коммуникативное разви'!#REF!+'Социально-коммуникативное разви'!#REF!+'Социально-коммуникативное разви'!T15+'Социально-коммуникативное разви'!Y15+'Социально-коммуникативное разви'!Z15+'Социально-коммуникативное разви'!AU15+'Социально-коммуникативное разви'!#REF!+'Социально-коммуникативное разви'!AZ15+'Социально-коммуникативное разви'!BA15+'Социально-коммуникативное разви'!BB15+'Познавательное развитие'!G15+'Познавательное развитие'!#REF!+'Познавательное развитие'!H15+'Познавательное развитие'!#REF!+'Познавательное развитие'!T15+'Познавательное развитие'!#REF!+'Познавательное развитие'!U15+'Познавательное развитие'!W15+'Познавательное развитие'!X15+'Познавательное развитие'!AB15+'Познавательное развитие'!AC15+'Познавательное развитие'!AD15+'Познавательное развитие'!AE15+'Познавательное развитие'!AF15+'Познавательное развитие'!#REF!+'Познавательное развитие'!AG15+'Познавательное развитие'!AH15+'Познавательное развитие'!#REF!+'Познавательное развитие'!AI15+'Познавательное развитие'!AJ15+'Познавательное развитие'!AK15+'Познавательное развитие'!AL15+'Речевое развитие'!Q14+'Речевое развитие'!R14+'Речевое развитие'!S14+'Речевое развитие'!T14+'Речевое развитие'!U14+'Речевое развитие'!#REF!+'Художественно-эстетическое разв'!S15+'Художественно-эстетическое разв'!T15+'Художественно-эстетическое разв'!#REF!+'Физическое развитие'!T14+'Физическое развитие'!U14+'Физическое развитие'!V14+'Физическое развитие'!#REF!)/53)))))))))))))))))))))))))))))))))))))))))))))))))))))</f>
        <v/>
      </c>
      <c r="FS13" s="82" t="str">
        <f>'Целевые ориентиры'!EC14</f>
        <v/>
      </c>
    </row>
    <row r="14" spans="1:175">
      <c r="A14" s="82">
        <f>список!A13</f>
        <v>12</v>
      </c>
      <c r="B14" s="82" t="str">
        <f>IF(список!B13="","",список!B13)</f>
        <v/>
      </c>
      <c r="C14" s="82">
        <f>список!C13</f>
        <v>0</v>
      </c>
      <c r="D14" s="82" t="str">
        <f>IF('Социально-коммуникативное разви'!AA16="","",IF('Социально-коммуникативное разви'!AA16=2,"сформирован",IF('Социально-коммуникативное разви'!AA16=0,"не сформирован", "в стадии формирования")))</f>
        <v/>
      </c>
      <c r="E14" s="82" t="str">
        <f>IF('Социально-коммуникативное разви'!AF16="","",IF('Социально-коммуникативное разви'!AF16=2,"сформирован",IF('Социально-коммуникативное разви'!AF16=0,"не сформирован", "в стадии формирования")))</f>
        <v/>
      </c>
      <c r="F14" s="82" t="str">
        <f>IF('Социально-коммуникативное разви'!AG16="","",IF('Социально-коммуникативное разви'!AG16=2,"сформирован",IF('Социально-коммуникативное разви'!AG16=0,"не сформирован", "в стадии формирования")))</f>
        <v/>
      </c>
      <c r="G14" s="82" t="str">
        <f>IF('Социально-коммуникативное разви'!AH16="","",IF('Социально-коммуникативное разви'!AH16=2,"сформирован",IF('Социально-коммуникативное разви'!AH16=0,"не сформирован", "в стадии формирования")))</f>
        <v/>
      </c>
      <c r="H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4" s="82" t="str">
        <f>IF('Социально-коммуникативное разви'!AJ16="","",IF('Социально-коммуникативное разви'!AJ16=2,"сформирован",IF('Социально-коммуникативное разви'!AJ16=0,"не сформирован", "в стадии формирования")))</f>
        <v/>
      </c>
      <c r="K14" s="82" t="str">
        <f>IF('Социально-коммуникативное разви'!AK16="","",IF('Социально-коммуникативное разви'!AK16=2,"сформирован",IF('Социально-коммуникативное разви'!AK16=0,"не сформирован", "в стадии формирования")))</f>
        <v/>
      </c>
      <c r="L14" s="82" t="e">
        <f>IF('Познавательное развитие'!#REF!="","",IF('Познавательное развитие'!#REF!=2,"сформирован",IF('Познавательное развитие'!#REF!=0,"не сформирован", "в стадии формирования")))</f>
        <v>#REF!</v>
      </c>
      <c r="M14" s="82" t="str">
        <f>IF('Познавательное развитие'!D16="","",IF('Познавательное развитие'!D16=2,"сформирован",IF('Познавательное развитие'!D16=0,"не сформирован", "в стадии формирования")))</f>
        <v/>
      </c>
      <c r="N14" s="82" t="e">
        <f>IF('Познавательное развитие'!#REF!="","",IF('Познавательное развитие'!#REF!=2,"сформирован",IF('Познавательное развитие'!#REF!=0,"не сформирован", "в стадии формирования")))</f>
        <v>#REF!</v>
      </c>
      <c r="O14" s="82" t="str">
        <f>IF('Познавательное развитие'!I16="","",IF('Познавательное развитие'!I16=2,"сформирован",IF('Познавательное развитие'!I16=0,"не сформирован", "в стадии формирования")))</f>
        <v/>
      </c>
      <c r="P14" s="82" t="str">
        <f>IF('Познавательное развитие'!M16="","",IF('Познавательное развитие'!M16=2,"сформирован",IF('Познавательное развитие'!M16=0,"не сформирован", "в стадии формирования")))</f>
        <v/>
      </c>
      <c r="Q14" s="82" t="str">
        <f>IF('Познавательное развитие'!N16="","",IF('Познавательное развитие'!N16=2,"сформирован",IF('Познавательное развитие'!N16=0,"не сформирован", "в стадии формирования")))</f>
        <v/>
      </c>
      <c r="R14" s="82" t="str">
        <f>IF('Познавательное развитие'!O16="","",IF('Познавательное развитие'!O16=2,"сформирован",IF('Познавательное развитие'!O16=0,"не сформирован", "в стадии формирования")))</f>
        <v/>
      </c>
      <c r="S14" s="82" t="str">
        <f>IF('Познавательное развитие'!P16="","",IF('Познавательное развитие'!P16=2,"сформирован",IF('Познавательное развитие'!P16=0,"не сформирован", "в стадии формирования")))</f>
        <v/>
      </c>
      <c r="T14" s="82" t="str">
        <f>IF('Познавательное развитие'!Q16="","",IF('Познавательное развитие'!Q16=2,"сформирован",IF('Познавательное развитие'!Q16=0,"не сформирован", "в стадии формирования")))</f>
        <v/>
      </c>
      <c r="U14" s="82" t="str">
        <f>IF('Познавательное развитие'!Y16="","",IF('Познавательное развитие'!Y16=2,"сформирован",IF('Познавательное развитие'!Y16=0,"не сформирован", "в стадии формирования")))</f>
        <v/>
      </c>
      <c r="V14" s="82"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W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4" s="82" t="str">
        <f>IF('Художественно-эстетическое разв'!G16="","",IF('Художественно-эстетическое разв'!G16=2,"сформирован",IF('Художественно-эстетическое разв'!G16=0,"не сформирован", "в стадии формирования")))</f>
        <v/>
      </c>
      <c r="Y14" s="82" t="str">
        <f>IF('Художественно-эстетическое разв'!H16="","",IF('Художественно-эстетическое разв'!H16=2,"сформирован",IF('Художественно-эстетическое разв'!H16=0,"не сформирован", "в стадии формирования")))</f>
        <v/>
      </c>
      <c r="Z14" s="82" t="str">
        <f>IF('Художественно-эстетическое разв'!I16="","",IF('Художественно-эстетическое разв'!I16=2,"сформирован",IF('Художественно-эстетическое разв'!I16=0,"не сформирован", "в стадии формирования")))</f>
        <v/>
      </c>
      <c r="AA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4" s="82" t="str">
        <f>IF('Художественно-эстетическое разв'!L16="","",IF('Художественно-эстетическое разв'!L16=2,"сформирован",IF('Художественно-эстетическое разв'!L16=0,"не сформирован", "в стадии формирования")))</f>
        <v/>
      </c>
      <c r="AC14" s="82" t="str">
        <f>IF('Художественно-эстетическое разв'!M16="","",IF('Художественно-эстетическое разв'!M16=2,"сформирован",IF('Художественно-эстетическое разв'!M16=0,"не сформирован", "в стадии формирования")))</f>
        <v/>
      </c>
      <c r="AD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4" s="82" t="str">
        <f>IF('Художественно-эстетическое разв'!U16="","",IF('Художественно-эстетическое разв'!U16=2,"сформирован",IF('Художественно-эстетическое разв'!U16=0,"не сформирован", "в стадии формирования")))</f>
        <v/>
      </c>
      <c r="AG14" s="82" t="str">
        <f>IF('Физическое развитие'!W15="","",IF('Физическое развитие'!W15=2,"сформирован",IF('Физическое развитие'!W15=0,"не сформирован", "в стадии формирования")))</f>
        <v/>
      </c>
      <c r="AH14" s="214" t="str">
        <f>IF('Социально-коммуникативное разви'!AA16="","",IF('Социально-коммуникативное разви'!AF16="","",IF('Социально-коммуникативное разви'!AG16="","",IF('Социально-коммуникативное разви'!AH16="","",IF('Социально-коммуникативное разви'!#REF!="","",IF('Социально-коммуникативное разви'!#REF!="","",IF('Социально-коммуникативное разви'!AJ16="","",IF('Социально-коммуникативное разви'!AK16="","",IF('Познавательное развитие'!#REF!="","",IF('Познавательное развитие'!D16="","",IF('Познавательное развитие'!#REF!="","",IF('Познавательное развитие'!I16="","",IF('Познавательное развитие'!M16="","",IF('Познавательное развитие'!N16="","",IF('Познавательное развитие'!O16="","",IF('Познавательное развитие'!P16="","",IF('Познавательное развитие'!Q16="","",IF('Познавательное развитие'!Y16="","",IF('Художественно-эстетическое разв'!D16="","",IF('Художественно-эстетическое разв'!#REF!="","",IF('Художественно-эстетическое разв'!G16="","",IF('Художественно-эстетическое разв'!H16="","",IF('Художественно-эстетическое разв'!I16="","",IF('Художественно-эстетическое разв'!#REF!="","",IF('Художественно-эстетическое разв'!L16="","",IF('Художественно-эстетическое разв'!M16="","",IF('Художественно-эстетическое разв'!#REF!="","",IF('Художественно-эстетическое разв'!#REF!="","",IF('Художественно-эстетическое разв'!U16="","",IF('Физическое развитие'!#REF!="","",('Социально-коммуникативное разви'!AA16+'Социально-коммуникативное разви'!AF16+'Социально-коммуникативное разви'!AG16+'Социально-коммуникативное разви'!AH16+'Социально-коммуникативное разви'!#REF!+'Социально-коммуникативное разви'!#REF!+'Социально-коммуникативное разви'!AJ16+'Социально-коммуникативное разви'!AK16+'Познавательное развитие'!#REF!+'Познавательное развитие'!D16+'Познавательное развитие'!#REF!+'Познавательное развитие'!I16+'Познавательное развитие'!M16+'Познавательное развитие'!N16+'Познавательное развитие'!O16+'Познавательное развитие'!P16+'Познавательное развитие'!Q16+'Познавательное развитие'!Y16+'Художественно-эстетическое разв'!D16+'Художественно-эстетическое разв'!#REF!+'Художественно-эстетическое разв'!G16+'Художественно-эстетическое разв'!H16+'Художественно-эстетическое разв'!I16+'Художественно-эстетическое разв'!#REF!+'Художественно-эстетическое разв'!L16+'Художественно-эстетическое разв'!M16+'Художественно-эстетическое разв'!#REF!+'Художественно-эстетическое разв'!#REF!+'Художественно-эстетическое разв'!U16+'Физическое развитие'!#REF!)/30))))))))))))))))))))))))))))))</f>
        <v/>
      </c>
      <c r="AI14" s="82" t="str">
        <f>'Целевые ориентиры'!AA15</f>
        <v/>
      </c>
      <c r="AJ14" s="82"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AK14" s="82"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AL14" s="82" t="str">
        <f>IF('Социально-коммуникативное разви'!I16="","",IF('Социально-коммуникативное разви'!I16=2,"сформирован",IF('Социально-коммуникативное разви'!I16=0,"не сформирован", "в стадии формирования")))</f>
        <v/>
      </c>
      <c r="AM14" s="82" t="str">
        <f>IF('Социально-коммуникативное разви'!J16="","",IF('Социально-коммуникативное разви'!J16=2,"сформирован",IF('Социально-коммуникативное разви'!J16=0,"не сформирован", "в стадии формирования")))</f>
        <v/>
      </c>
      <c r="AN14" s="82"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AO14" s="82"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AP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4" s="82" t="str">
        <f>IF('Социально-коммуникативное разви'!X16="","",IF('Социально-коммуникативное разви'!X16=2,"сформирован",IF('Социально-коммуникативное разви'!X16=0,"не сформирован", "в стадии формирования")))</f>
        <v/>
      </c>
      <c r="AR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4" s="82" t="e">
        <f>IF('Познавательное развитие'!#REF!="","",IF('Познавательное развитие'!#REF!=2,"сформирован",IF('Познавательное развитие'!#REF!=0,"не сформирован", "в стадии формирования")))</f>
        <v>#REF!</v>
      </c>
      <c r="AT14" s="82" t="str">
        <f>IF('Познавательное развитие'!V16="","",IF('Познавательное развитие'!V16=2,"сформирован",IF('Познавательное развитие'!V16=0,"не сформирован", "в стадии формирования")))</f>
        <v/>
      </c>
      <c r="AU14" s="82" t="str">
        <f>IF('Художественно-эстетическое разв'!Z16="","",IF('Художественно-эстетическое разв'!Z16=2,"сформирован",IF('Художественно-эстетическое разв'!Z16=0,"не сформирован", "в стадии формирования")))</f>
        <v/>
      </c>
      <c r="AV14" s="82" t="str">
        <f>IF('Художественно-эстетическое разв'!AE16="","",IF('Художественно-эстетическое разв'!AE16=2,"сформирован",IF('Художественно-эстетическое разв'!AE16=0,"не сформирован", "в стадии формирования")))</f>
        <v/>
      </c>
      <c r="AW14" s="82" t="e">
        <f>IF('Физическое развитие'!#REF!="","",IF('Физическое развитие'!#REF!=2,"сформирован",IF('Физическое развитие'!#REF!=0,"не сформирован", "в стадии формирования")))</f>
        <v>#REF!</v>
      </c>
      <c r="AX14" s="82" t="e">
        <f>IF('Физическое развитие'!#REF!="","",IF('Физическое развитие'!#REF!=2,"сформирован",IF('Физическое развитие'!#REF!=0,"не сформирован", "в стадии формирования")))</f>
        <v>#REF!</v>
      </c>
      <c r="AY14" s="214" t="str">
        <f>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разви'!#REF!="","",IF('Социально-коммуникативное разви'!X16="","",IF('Социально-коммуникативное разви'!#REF!="","",IF('Познавательное развитие'!#REF!="","",IF('Познавательное развитие'!V16="","",IF('Художественно-эстетическое разв'!Z16="","",IF('Художественно-эстетическое разв'!AE16="","",IF('Физическое развитие'!#REF!="","",IF('Физическое развитие'!#REF!="","",('Социально-коммуникативное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разви'!#REF!+'Социально-коммуникативное разви'!X16+'Социально-коммуникативное разви'!#REF!+'Познавательное развитие'!#REF!+'Познавательное развитие'!V16+'Художественно-эстетическое разв'!Z16+'Художественно-эстетическое разв'!AE16+'Физическое развитие'!#REF!+'Физическое развитие'!#REF!)/15)))))))))))))))</f>
        <v/>
      </c>
      <c r="AZ14" s="82" t="str">
        <f>'Целевые ориентиры'!AM15</f>
        <v/>
      </c>
      <c r="BA14" s="82" t="str">
        <f>IF('Социально-коммуникативное разви'!U16="","",IF('Социально-коммуникативное разви'!U16=2,"сформирован",IF('Социально-коммуникативное разви'!U16=0,"не сформирован", "в стадии формирования")))</f>
        <v/>
      </c>
      <c r="BB14" s="82" t="str">
        <f>IF('Социально-коммуникативное разви'!V16="","",IF('Социально-коммуникативное разви'!V16=2,"сформирован",IF('Социально-коммуникативное разви'!V16=0,"не сформирован", "в стадии формирования")))</f>
        <v/>
      </c>
      <c r="BC14" s="82" t="str">
        <f>IF('Социально-коммуникативное разви'!W16="","",IF('Социально-коммуникативное разви'!W16=2,"сформирован",IF('Социально-коммуникативное разви'!W16=0,"не сформирован", "в стадии формирования")))</f>
        <v/>
      </c>
      <c r="BD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4" s="82" t="str">
        <f>IF('Художественно-эстетическое разв'!AC16="","",IF('Художественно-эстетическое разв'!AC16=2,"сформирован",IF('Художественно-эстетическое разв'!AC16=0,"не сформирован", "в стадии формирования")))</f>
        <v/>
      </c>
      <c r="BG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4" s="82" t="str">
        <f>IF('Художественно-эстетическое разв'!AD16="","",IF('Художественно-эстетическое разв'!AD16=2,"сформирован",IF('Художественно-эстетическое разв'!AD16=0,"не сформирован", "в стадии формирования")))</f>
        <v/>
      </c>
      <c r="BI14" s="214" t="str">
        <f>IF('Социально-коммуникативное разви'!U16="","",IF('Социально-коммуникативное разви'!V16="","",IF('Социально-коммуникативное разви'!W16="","",IF('Художественно-эстетическое разв'!#REF!="","",IF('Художественно-эстетическое разв'!#REF!="","",IF('Художественно-эстетическое разв'!AC16="","",IF('Художественно-эстетическое разв'!#REF!="","",IF('Художественно-эстетическое разв'!AD16="","",('Социально-коммуникативное разви'!U16+'Социально-коммуникативное разви'!V16+'Социально-коммуникативное разви'!W16+'Художественно-эстетическое разв'!#REF!+'Художественно-эстетическое разв'!#REF!+'Художественно-эстетическое разв'!AC16+'Художественно-эстетическое разв'!#REF!+'Художественно-эстетическое разв'!AD16)/8))))))))</f>
        <v/>
      </c>
      <c r="BJ14" s="82" t="str">
        <f>'Целевые ориентиры'!AT15</f>
        <v/>
      </c>
      <c r="BK14" s="82" t="str">
        <f>IF('Речевое развитие'!D15="","",IF('Речевое развитие'!D15=2,"сформирован",IF('Речевое развитие'!D15=0,"не сформирован", "в стадии формирования")))</f>
        <v/>
      </c>
      <c r="BL14" s="82" t="e">
        <f>IF('Речевое развитие'!#REF!="","",IF('Речевое развитие'!#REF!=2,"сформирован",IF('Речевое развитие'!#REF!=0,"не сформирован", "в стадии формирования")))</f>
        <v>#REF!</v>
      </c>
      <c r="BM14" s="82" t="str">
        <f>IF('Речевое развитие'!E15="","",IF('Речевое развитие'!E15=2,"сформирован",IF('Речевое развитие'!E15=0,"не сформирован", "в стадии формирования")))</f>
        <v/>
      </c>
      <c r="BN14" s="82" t="str">
        <f>IF('Речевое развитие'!F15="","",IF('Речевое развитие'!F15=2,"сформирован",IF('Речевое развитие'!F15=0,"не сформирован", "в стадии формирования")))</f>
        <v/>
      </c>
      <c r="BO14" s="82" t="str">
        <f>IF('Речевое развитие'!G15="","",IF('Речевое развитие'!G15=2,"сформирован",IF('Речевое развитие'!G15=0,"не сформирован", "в стадии формирования")))</f>
        <v/>
      </c>
      <c r="BP14" s="82" t="str">
        <f>IF('Речевое развитие'!H15="","",IF('Речевое развитие'!H15=2,"сформирован",IF('Речевое развитие'!H15=0,"не сформирован", "в стадии формирования")))</f>
        <v/>
      </c>
      <c r="BQ14" s="82" t="e">
        <f>IF('Речевое развитие'!#REF!="","",IF('Речевое развитие'!#REF!=2,"сформирован",IF('Речевое развитие'!#REF!=0,"не сформирован", "в стадии формирования")))</f>
        <v>#REF!</v>
      </c>
      <c r="BR14" s="82" t="str">
        <f>IF('Речевое развитие'!I15="","",IF('Речевое развитие'!I15=2,"сформирован",IF('Речевое развитие'!I15=0,"не сформирован", "в стадии формирования")))</f>
        <v/>
      </c>
      <c r="BS14" s="82" t="str">
        <f>IF('Речевое развитие'!J15="","",IF('Речевое развитие'!J15=2,"сформирован",IF('Речевое развитие'!J15=0,"не сформирован", "в стадии формирования")))</f>
        <v/>
      </c>
      <c r="BT14" s="82" t="str">
        <f>IF('Речевое развитие'!K15="","",IF('Речевое развитие'!K15=2,"сформирован",IF('Речевое развитие'!K15=0,"не сформирован", "в стадии формирования")))</f>
        <v/>
      </c>
      <c r="BU14" s="82" t="str">
        <f>IF('Речевое развитие'!L15="","",IF('Речевое развитие'!L15=2,"сформирован",IF('Речевое развитие'!L15=0,"не сформирован", "в стадии формирования")))</f>
        <v/>
      </c>
      <c r="BV14" s="82" t="str">
        <f>IF('Речевое развитие'!M15="","",IF('Речевое развитие'!M15=2,"сформирован",IF('Речевое развитие'!M15=0,"не сформирован", "в стадии формирования")))</f>
        <v/>
      </c>
      <c r="BW14" s="82" t="str">
        <f>IF('Речевое развитие'!N15="","",IF('Речевое развитие'!N15=2,"сформирован",IF('Речевое развитие'!N15=0,"не сформирован", "в стадии формирования")))</f>
        <v/>
      </c>
      <c r="BX14" s="214" t="str">
        <f>IF('Речевое развитие'!D15="","",IF('Речевое развитие'!#REF!="","",IF('Речевое развитие'!E15="","",IF('Речевое развитие'!F15="","",IF('Речевое развитие'!G15="","",IF('Речевое развитие'!H15="","",IF('Речевое развитие'!#REF!="","",IF('Речевое развитие'!I15="","",IF('Речевое развитие'!J15="","",IF('Речевое развитие'!K15="","",IF('Речевое развитие'!L15="","",IF('Речевое развитие'!M15="","",IF('Речевое развитие'!N15="","",('Речевое развитие'!D15+'Речевое развитие'!#REF!+'Речевое развитие'!E15+'Речевое развитие'!F15+'Речевое развитие'!G15+'Речевое развитие'!H15+'Речевое развитие'!#REF!+'Речевое развитие'!I15+'Речевое развитие'!J15+'Речевое развитие'!K15+'Речевое развитие'!L15+'Речевое развитие'!M15+'Речевое развитие'!N15)/13)))))))))))))</f>
        <v/>
      </c>
      <c r="BY14" s="82" t="str">
        <f>'Целевые ориентиры'!BG15</f>
        <v/>
      </c>
      <c r="BZ14" s="82" t="str">
        <f>IF('Художественно-эстетическое разв'!Y16="","",IF('Художественно-эстетическое разв'!Y16=2,"сформирован",IF('Художественно-эстетическое разв'!Y16=0,"не сформирован", "в стадии формирования")))</f>
        <v/>
      </c>
      <c r="CA14" s="82" t="e">
        <f>IF('Физическое развитие'!#REF!="","",IF('Физическое развитие'!#REF!=2,"сформирован",IF('Физическое развитие'!#REF!=0,"не сформирован", "в стадии формирования")))</f>
        <v>#REF!</v>
      </c>
      <c r="CB14" s="82" t="e">
        <f>IF('Физическое развитие'!#REF!="","",IF('Физическое развитие'!#REF!=2,"сформирован",IF('Физическое развитие'!#REF!=0,"не сформирован", "в стадии формирования")))</f>
        <v>#REF!</v>
      </c>
      <c r="CC14" s="82" t="str">
        <f>IF('Физическое развитие'!D15="","",IF('Физическое развитие'!D15=2,"сформирован",IF('Физическое развитие'!D15=0,"не сформирован", "в стадии формирования")))</f>
        <v/>
      </c>
      <c r="CD14" s="82" t="str">
        <f>IF('Физическое развитие'!E15="","",IF('Физическое развитие'!E15=2,"сформирован",IF('Физическое развитие'!E15=0,"не сформирован", "в стадии формирования")))</f>
        <v/>
      </c>
      <c r="CE14" s="82" t="str">
        <f>IF('Физическое развитие'!F15="","",IF('Физическое развитие'!F15=2,"сформирован",IF('Физическое развитие'!F15=0,"не сформирован", "в стадии формирования")))</f>
        <v/>
      </c>
      <c r="CF14" s="82" t="str">
        <f>IF('Физическое развитие'!H15="","",IF('Физическое развитие'!H15=2,"сформирован",IF('Физическое развитие'!H15=0,"не сформирован", "в стадии формирования")))</f>
        <v/>
      </c>
      <c r="CG14" s="82" t="str">
        <f>IF('Физическое развитие'!I15="","",IF('Физическое развитие'!I15=2,"сформирован",IF('Физическое развитие'!I15=0,"не сформирован", "в стадии формирования")))</f>
        <v/>
      </c>
      <c r="CH14" s="82" t="str">
        <f>IF('Физическое развитие'!J15="","",IF('Физическое развитие'!J15=2,"сформирован",IF('Физическое развитие'!J15=0,"не сформирован", "в стадии формирования")))</f>
        <v/>
      </c>
      <c r="CI14" s="82" t="str">
        <f>IF('Физическое развитие'!L15="","",IF('Физическое развитие'!L15=2,"сформирован",IF('Физическое развитие'!L15=0,"не сформирован", "в стадии формирования")))</f>
        <v/>
      </c>
      <c r="CJ14" s="82" t="str">
        <f>IF('Физическое развитие'!M15="","",IF('Физическое развитие'!M15=2,"сформирован",IF('Физическое развитие'!M15=0,"не сформирован", "в стадии формирования")))</f>
        <v/>
      </c>
      <c r="CK14" s="82" t="e">
        <f>IF('Физическое развитие'!#REF!="","",IF('Физическое развитие'!#REF!=2,"сформирован",IF('Физическое развитие'!#REF!=0,"не сформирован", "в стадии формирования")))</f>
        <v>#REF!</v>
      </c>
      <c r="CL14" s="82" t="e">
        <f>IF('Физическое развитие'!#REF!="","",IF('Физическое развитие'!#REF!=2,"сформирован",IF('Физическое развитие'!#REF!=0,"не сформирован", "в стадии формирования")))</f>
        <v>#REF!</v>
      </c>
      <c r="CM14" s="82" t="e">
        <f>IF('Физическое развитие'!#REF!="","",IF('Физическое развитие'!#REF!=2,"сформирован",IF('Физическое развитие'!#REF!=0,"не сформирован", "в стадии формирования")))</f>
        <v>#REF!</v>
      </c>
      <c r="CN14" s="82" t="str">
        <f>IF('Физическое развитие'!N15="","",IF('Физическое развитие'!N15=2,"сформирован",IF('Физическое развитие'!N15=0,"не сформирован", "в стадии формирования")))</f>
        <v/>
      </c>
      <c r="CO14" s="82" t="str">
        <f>IF('Физическое развитие'!O15="","",IF('Физическое развитие'!O15=2,"сформирован",IF('Физическое развитие'!O15=0,"не сформирован", "в стадии формирования")))</f>
        <v/>
      </c>
      <c r="CP14" s="82" t="str">
        <f>IF('Физическое развитие'!P15="","",IF('Физическое развитие'!P15=2,"сформирован",IF('Физическое развитие'!P15=0,"не сформирован", "в стадии формирования")))</f>
        <v/>
      </c>
      <c r="CQ14" s="82" t="str">
        <f>IF('Физическое развитие'!Q15="","",IF('Физическое развитие'!Q15=2,"сформирован",IF('Физическое развитие'!Q15=0,"не сформирован", "в стадии формирования")))</f>
        <v/>
      </c>
      <c r="CR14" s="214" t="str">
        <f>IF('Художественно-эстетическое разв'!Y16="","",IF('Физическое развитие'!#REF!="","",IF('Физическое развитие'!#REF!="","",IF('Физическое развитие'!D15="","",IF('Физическое развитие'!E15="","",IF('Физическое развитие'!F15="","",IF('Физическое развитие'!H15="","",IF('Физическое развитие'!I15="","",IF('Физическое развитие'!J15="","",IF('Физическое развитие'!L15="","",IF('Физическое развитие'!M15="","",IF('Физическое развитие'!#REF!="","",IF('Физическое развитие'!#REF!="","",IF('Физическое развитие'!#REF!="","",IF('Физическое развитие'!N15="","",IF('Физическое развитие'!O15="","",IF('Физическое развитие'!P15="","",IF('Физическое развитие'!Q15="","",('Художественно-эстетическое разв'!Y16+'Физическое развитие'!#REF!+'Физическое развитие'!#REF!+'Физическое развитие'!D15+'Физическое развитие'!E15+'Физическое развитие'!F15+'Физическое развитие'!H15+'Физическое развитие'!I15+'Физическое развитие'!J15+'Физическое развитие'!L15+'Физическое развитие'!M15+'Физическое развитие'!#REF!+'Физическое развитие'!#REF!+'Физическое развитие'!#REF!+'Физическое развитие'!N15+'Физическое развитие'!O15+'Физическое развитие'!P15+'Физическое развитие'!Q15)/18))))))))))))))))))</f>
        <v/>
      </c>
      <c r="CS14" s="82" t="str">
        <f>'Целевые ориентиры'!BW15</f>
        <v/>
      </c>
      <c r="CT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4" s="82"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CV14" s="82" t="str">
        <f>IF('Социально-коммуникативное разви'!N16="","",IF('Социально-коммуникативное разви'!N16=2,"сформирован",IF('Социально-коммуникативное разви'!N16=0,"не сформирован", "в стадии формирования")))</f>
        <v/>
      </c>
      <c r="CW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4" s="82" t="str">
        <f>IF('Социально-коммуникативное разви'!AI16="","",IF('Социально-коммуникативное разви'!AI16=2,"сформирован",IF('Социально-коммуникативное разви'!AI16=0,"не сформирован", "в стадии формирования")))</f>
        <v/>
      </c>
      <c r="CY14" s="82" t="str">
        <f>IF('Социально-коммуникативное разви'!AN16="","",IF('Социально-коммуникативное разви'!AN16=2,"сформирован",IF('Социально-коммуникативное разви'!AN16=0,"не сформирован", "в стадии формирования")))</f>
        <v/>
      </c>
      <c r="CZ14" s="82" t="str">
        <f>IF('Социально-коммуникативное разви'!AO16="","",IF('Социально-коммуникативное разви'!AO16=2,"сформирован",IF('Социально-коммуникативное разви'!AO16=0,"не сформирован", "в стадии формирования")))</f>
        <v/>
      </c>
      <c r="DA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4" s="82" t="str">
        <f>IF('Социально-коммуникативное разви'!AP16="","",IF('Социально-коммуникативное разви'!AP16=2,"сформирован",IF('Социально-коммуникативное разви'!AP16=0,"не сформирован", "в стадии формирования")))</f>
        <v/>
      </c>
      <c r="DC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4" s="82" t="str">
        <f>IF('Социально-коммуникативное разви'!AQ16="","",IF('Социально-коммуникативное разви'!AQ16=2,"сформирован",IF('Социально-коммуникативное разви'!AQ16=0,"не сформирован", "в стадии формирования")))</f>
        <v/>
      </c>
      <c r="DE14" s="82" t="str">
        <f>IF('Социально-коммуникативное разви'!AR16="","",IF('Социально-коммуникативное разви'!AR16=2,"сформирован",IF('Социально-коммуникативное разви'!AR16=0,"не сформирован", "в стадии формирования")))</f>
        <v/>
      </c>
      <c r="DF14" s="82" t="str">
        <f>IF('Социально-коммуникативное разви'!AS16="","",IF('Социально-коммуникативное разви'!AS16=2,"сформирован",IF('Социально-коммуникативное разви'!AS16=0,"не сформирован", "в стадии формирования")))</f>
        <v/>
      </c>
      <c r="DG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4" s="82" t="str">
        <f>IF('Социально-коммуникативное разви'!AT16="","",IF('Социально-коммуникативное разви'!AT16=2,"сформирован",IF('Социально-коммуникативное разви'!AT16=0,"не сформирован", "в стадии формирования")))</f>
        <v/>
      </c>
      <c r="DI14" s="82" t="str">
        <f>IF('Социально-коммуникативное разви'!AV16="","",IF('Социально-коммуникативное разви'!AV16=2,"сформирован",IF('Социально-коммуникативное разви'!AV16=0,"не сформирован", "в стадии формирования")))</f>
        <v/>
      </c>
      <c r="DJ14" s="82" t="str">
        <f>IF('Социально-коммуникативное разви'!AW16="","",IF('Социально-коммуникативное разви'!AW16=2,"сформирован",IF('Социально-коммуникативное разви'!AW16=0,"не сформирован", "в стадии формирования")))</f>
        <v/>
      </c>
      <c r="DK14" s="82" t="str">
        <f>IF('Социально-коммуникативное разви'!AX16="","",IF('Социально-коммуникативное разви'!AX16=2,"сформирован",IF('Социально-коммуникативное разви'!AX16=0,"не сформирован", "в стадии формирования")))</f>
        <v/>
      </c>
      <c r="DL14" s="82" t="str">
        <f>IF('Социально-коммуникативное разви'!AY16="","",IF('Социально-коммуникативное разви'!AY16=2,"сформирован",IF('Социально-коммуникативное разви'!AY16=0,"не сформирован", "в стадии формирования")))</f>
        <v/>
      </c>
      <c r="DM14" s="82" t="str">
        <f>IF('Физическое развитие'!K15="","",IF('Физическое развитие'!K15=2,"сформирован",IF('Физическое развитие'!K15=0,"не сформирован", "в стадии формирования")))</f>
        <v/>
      </c>
      <c r="DN14" s="82" t="e">
        <f>IF('Физическое развитие'!#REF!="","",IF('Физическое развитие'!#REF!=2,"сформирован",IF('Физическое развитие'!#REF!=0,"не сформирован", "в стадии формирования")))</f>
        <v>#REF!</v>
      </c>
      <c r="DO14" s="82" t="e">
        <f>IF('Социально-коммуникативное разви'!#REF!="","",IF('Социально-коммуникативное разви'!M16="","",IF('Социально-коммуникативное разви'!N16="","",IF('Социально-коммуникативное разви'!#REF!="","",IF('Социально-коммуникативное разви'!AI16="","",IF('Социально-коммуникативное разви'!AN16="","",IF('Социально-коммуникативное разви'!AO16="","",IF('Социально-коммуникативное разви'!#REF!="","",IF('Социально-коммуникативное разви'!AP16="","",IF('Социально-коммуникативное разви'!#REF!="","",IF('Социально-коммуникативное разви'!AQ16="","",IF('Социально-коммуникативное разви'!AR16="","",IF('Социально-коммуникативное разви'!AS16="","",IF('Социально-коммуникативное разви'!#REF!="","",IF('Социально-коммуникативное разви'!AT16="","",IF('Социально-коммуникативное разви'!AV16="","",IF('Социально-коммуникативное разви'!AW16="","",IF('Социально-коммуникативное разви'!AX16="","",IF('Социально-коммуникативное разви'!AY16="","",IF('Физическое развитие'!K15="","",IF('Физическое развитие'!#REF!="","",('Социально-коммуникативное разви'!#REF!+'Социально-коммуникативное разви'!M16+'Социально-коммуникативное разви'!N16+'Социально-коммуникативное разви'!#REF!+'Социально-коммуникативное разви'!AI16+'Социально-коммуникативное разви'!AN16+'Социально-коммуникативное разви'!AO16+'Социально-коммуникативное разви'!#REF!+'Социально-коммуникативное разви'!AP16+'Социально-коммуникативное разви'!#REF!+'Социально-коммуникативное разви'!AQ16+'Социально-коммуникативное разви'!AR16+'Социально-коммуникативное разви'!AS16+'Социально-коммуникативное разви'!#REF!+'Социально-коммуникативное разви'!AT16+'Социально-коммуникативное разви'!AV16+'Социально-коммуникативное разви'!AW16+'Социально-коммуникативное разви'!AX16+'Социально-коммуникативное разви'!AY16+'Физическое развитие'!K15+'Физическое развитие'!#REF!)/21)))))))))))))))))))))</f>
        <v>#REF!</v>
      </c>
      <c r="DP14" s="82" t="str">
        <f>'Целевые ориентиры'!CN15</f>
        <v/>
      </c>
      <c r="DQ14" s="82" t="str">
        <f>IF('Социально-коммуникативное разви'!D16="","",IF('Социально-коммуникативное разви'!D16=2,"сформирован",IF('Социально-коммуникативное разви'!D16=0,"не сформирован", "в стадии формирования")))</f>
        <v/>
      </c>
      <c r="DR14" s="82" t="str">
        <f>IF('Социально-коммуникативное разви'!E16="","",IF('Социально-коммуникативное разви'!E16=2,"сформирован",IF('Социально-коммуникативное разви'!E16=0,"не сформирован", "в стадии формирования")))</f>
        <v/>
      </c>
      <c r="DS14" s="82" t="str">
        <f>IF('Социально-коммуникативное разви'!F16="","",IF('Социально-коммуникативное разви'!F16=2,"сформирован",IF('Социально-коммуникативное разви'!F16=0,"не сформирован", "в стадии формирования")))</f>
        <v/>
      </c>
      <c r="DT14" s="82"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DU14" s="82" t="str">
        <f>IF('Социально-коммуникативное разви'!Q16="","",IF('Социально-коммуникативное разви'!Q16=2,"сформирован",IF('Социально-коммуникативное разви'!Q16=0,"не сформирован", "в стадии формирования")))</f>
        <v/>
      </c>
      <c r="DV14" s="82" t="str">
        <f>IF('Социально-коммуникативное разви'!R16="","",IF('Социально-коммуникативное разви'!R16=2,"сформирован",IF('Социально-коммуникативное разви'!R16=0,"не сформирован", "в стадии формирования")))</f>
        <v/>
      </c>
      <c r="DW14" s="82" t="str">
        <f>IF('Социально-коммуникативное разви'!S16="","",IF('Социально-коммуникативное разви'!S16=2,"сформирован",IF('Социально-коммуникативное разви'!S16=0,"не сформирован", "в стадии формирования")))</f>
        <v/>
      </c>
      <c r="DX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4" s="82" t="str">
        <f>IF('Социально-коммуникативное разви'!T16="","",IF('Социально-коммуникативное разви'!T16=2,"сформирован",IF('Социально-коммуникативное разви'!T16=0,"не сформирован", "в стадии формирования")))</f>
        <v/>
      </c>
      <c r="EB14" s="82" t="str">
        <f>IF('Социально-коммуникативное разви'!Y16="","",IF('Социально-коммуникативное разви'!Y16=2,"сформирован",IF('Социально-коммуникативное разви'!Y16=0,"не сформирован", "в стадии формирования")))</f>
        <v/>
      </c>
      <c r="EC14" s="82" t="str">
        <f>IF('Социально-коммуникативное разви'!Z16="","",IF('Социально-коммуникативное разви'!Z16=2,"сформирован",IF('Социально-коммуникативное разви'!Z16=0,"не сформирован", "в стадии формирования")))</f>
        <v/>
      </c>
      <c r="ED14" s="82" t="str">
        <f>IF('Социально-коммуникативное разви'!AU16="","",IF('Социально-коммуникативное разви'!AU16=2,"сформирован",IF('Социально-коммуникативное разви'!AU16=0,"не сформирован", "в стадии формирования")))</f>
        <v/>
      </c>
      <c r="EE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4" s="82" t="str">
        <f>IF('Социально-коммуникативное разви'!AZ16="","",IF('Социально-коммуникативное разви'!AZ16=2,"сформирован",IF('Социально-коммуникативное разви'!AZ16=0,"не сформирован", "в стадии формирования")))</f>
        <v/>
      </c>
      <c r="EG14" s="82" t="str">
        <f>IF('Социально-коммуникативное разви'!BA16="","",IF('Социально-коммуникативное разви'!BA16=2,"сформирован",IF('Социально-коммуникативное разви'!BA16=0,"не сформирован", "в стадии формирования")))</f>
        <v/>
      </c>
      <c r="EH14" s="82" t="str">
        <f>IF('Социально-коммуникативное разви'!BB16="","",IF('Социально-коммуникативное разви'!BB16=2,"сформирован",IF('Социально-коммуникативное разви'!BB16=0,"не сформирован", "в стадии формирования")))</f>
        <v/>
      </c>
      <c r="EI14" s="82" t="str">
        <f>IF('Познавательное развитие'!G16="","",IF('Познавательное развитие'!G16=2,"сформирован",IF('Познавательное развитие'!G16=0,"не сформирован", "в стадии формирования")))</f>
        <v/>
      </c>
      <c r="EJ14" s="82" t="e">
        <f>IF('Познавательное развитие'!#REF!="","",IF('Познавательное развитие'!#REF!=2,"сформирован",IF('Познавательное развитие'!#REF!=0,"не сформирован", "в стадии формирования")))</f>
        <v>#REF!</v>
      </c>
      <c r="EK14" s="82" t="str">
        <f>IF('Познавательное развитие'!H16="","",IF('Познавательное развитие'!H16=2,"сформирован",IF('Познавательное развитие'!H16=0,"не сформирован", "в стадии формирования")))</f>
        <v/>
      </c>
      <c r="EL14" s="82" t="e">
        <f>IF('Познавательное развитие'!#REF!="","",IF('Познавательное развитие'!#REF!=2,"сформирован",IF('Познавательное развитие'!#REF!=0,"не сформирован", "в стадии формирования")))</f>
        <v>#REF!</v>
      </c>
      <c r="EM14" s="82" t="str">
        <f>IF('Познавательное развитие'!T16="","",IF('Познавательное развитие'!T16=2,"сформирован",IF('Познавательное развитие'!T16=0,"не сформирован", "в стадии формирования")))</f>
        <v/>
      </c>
      <c r="EN14" s="82" t="e">
        <f>IF('Познавательное развитие'!#REF!="","",IF('Познавательное развитие'!#REF!=2,"сформирован",IF('Познавательное развитие'!#REF!=0,"не сформирован", "в стадии формирования")))</f>
        <v>#REF!</v>
      </c>
      <c r="EO14" s="82" t="str">
        <f>IF('Познавательное развитие'!U16="","",IF('Познавательное развитие'!U16=2,"сформирован",IF('Познавательное развитие'!U16=0,"не сформирован", "в стадии формирования")))</f>
        <v/>
      </c>
      <c r="EP14" s="82" t="str">
        <f>IF('Познавательное развитие'!W16="","",IF('Познавательное развитие'!W16=2,"сформирован",IF('Познавательное развитие'!W16=0,"не сформирован", "в стадии формирования")))</f>
        <v/>
      </c>
      <c r="EQ14" s="82" t="str">
        <f>IF('Познавательное развитие'!X16="","",IF('Познавательное развитие'!X16=2,"сформирован",IF('Познавательное развитие'!X16=0,"не сформирован", "в стадии формирования")))</f>
        <v/>
      </c>
      <c r="ER14" s="82" t="str">
        <f>IF('Познавательное развитие'!AB16="","",IF('Познавательное развитие'!AB16=2,"сформирован",IF('Познавательное развитие'!AB16=0,"не сформирован", "в стадии формирования")))</f>
        <v/>
      </c>
      <c r="ES14" s="82" t="str">
        <f>IF('Познавательное развитие'!AC16="","",IF('Познавательное развитие'!AC16=2,"сформирован",IF('Познавательное развитие'!AC16=0,"не сформирован", "в стадии формирования")))</f>
        <v/>
      </c>
      <c r="ET14" s="82" t="str">
        <f>IF('Познавательное развитие'!AD16="","",IF('Познавательное развитие'!AD16=2,"сформирован",IF('Познавательное развитие'!AD16=0,"не сформирован", "в стадии формирования")))</f>
        <v/>
      </c>
      <c r="EU14" s="82" t="str">
        <f>IF('Познавательное развитие'!AE16="","",IF('Познавательное развитие'!AE16=2,"сформирован",IF('Познавательное развитие'!AE16=0,"не сформирован", "в стадии формирования")))</f>
        <v/>
      </c>
      <c r="EV14" s="82" t="str">
        <f>IF('Познавательное развитие'!AF16="","",IF('Познавательное развитие'!AF16=2,"сформирован",IF('Познавательное развитие'!AF16=0,"не сформирован", "в стадии формирования")))</f>
        <v/>
      </c>
      <c r="EW14" s="82" t="e">
        <f>IF('Познавательное развитие'!#REF!="","",IF('Познавательное развитие'!#REF!=2,"сформирован",IF('Познавательное развитие'!#REF!=0,"не сформирован", "в стадии формирования")))</f>
        <v>#REF!</v>
      </c>
      <c r="EX14" s="82" t="str">
        <f>IF('Познавательное развитие'!AG16="","",IF('Познавательное развитие'!AG16=2,"сформирован",IF('Познавательное развитие'!AG16=0,"не сформирован", "в стадии формирования")))</f>
        <v/>
      </c>
      <c r="EY14" s="82" t="str">
        <f>IF('Познавательное развитие'!AH16="","",IF('Познавательное развитие'!AH16=2,"сформирован",IF('Познавательное развитие'!AH16=0,"не сформирован", "в стадии формирования")))</f>
        <v/>
      </c>
      <c r="EZ14" s="82" t="e">
        <f>IF('Познавательное развитие'!#REF!="","",IF('Познавательное развитие'!#REF!=2,"сформирован",IF('Познавательное развитие'!#REF!=0,"не сформирован", "в стадии формирования")))</f>
        <v>#REF!</v>
      </c>
      <c r="FA14" s="82" t="str">
        <f>IF('Познавательное развитие'!AI16="","",IF('Познавательное развитие'!AI16=2,"сформирован",IF('Познавательное развитие'!AI16=0,"не сформирован", "в стадии формирования")))</f>
        <v/>
      </c>
      <c r="FB14" s="82" t="str">
        <f>IF('Познавательное развитие'!AJ16="","",IF('Познавательное развитие'!AJ16=2,"сформирован",IF('Познавательное развитие'!AJ16=0,"не сформирован", "в стадии формирования")))</f>
        <v/>
      </c>
      <c r="FC14" s="82" t="str">
        <f>IF('Познавательное развитие'!AK16="","",IF('Познавательное развитие'!AK16=2,"сформирован",IF('Познавательное развитие'!AK16=0,"не сформирован", "в стадии формирования")))</f>
        <v/>
      </c>
      <c r="FD14" s="82" t="str">
        <f>IF('Познавательное развитие'!AL16="","",IF('Познавательное развитие'!AL16=2,"сформирован",IF('Познавательное развитие'!AL16=0,"не сформирован", "в стадии формирования")))</f>
        <v/>
      </c>
      <c r="FE14" s="82" t="str">
        <f>IF('Речевое развитие'!Q15="","",IF('Речевое развитие'!Q15=2,"сформирован",IF('Речевое развитие'!Q15=0,"не сформирован", "в стадии формирования")))</f>
        <v/>
      </c>
      <c r="FF14" s="82" t="str">
        <f>IF('Речевое развитие'!R15="","",IF('Речевое развитие'!R15=2,"сформирован",IF('Речевое развитие'!R15=0,"не сформирован", "в стадии формирования")))</f>
        <v/>
      </c>
      <c r="FG14" s="82" t="str">
        <f>IF('Речевое развитие'!S15="","",IF('Речевое развитие'!S15=2,"сформирован",IF('Речевое развитие'!S15=0,"не сформирован", "в стадии формирования")))</f>
        <v/>
      </c>
      <c r="FH14" s="82" t="str">
        <f>IF('Речевое развитие'!T15="","",IF('Речевое развитие'!T15=2,"сформирован",IF('Речевое развитие'!T15=0,"не сформирован", "в стадии формирования")))</f>
        <v/>
      </c>
      <c r="FI14" s="82" t="str">
        <f>IF('Речевое развитие'!U15="","",IF('Речевое развитие'!U15=2,"сформирован",IF('Речевое развитие'!U15=0,"не сформирован", "в стадии формирования")))</f>
        <v/>
      </c>
      <c r="FJ14" s="82" t="e">
        <f>IF('Речевое развитие'!#REF!="","",IF('Речевое развитие'!#REF!=2,"сформирован",IF('Речевое развитие'!#REF!=0,"не сформирован", "в стадии формирования")))</f>
        <v>#REF!</v>
      </c>
      <c r="FK14" s="82" t="str">
        <f>IF('Художественно-эстетическое разв'!S16="","",IF('Художественно-эстетическое разв'!S16=2,"сформирован",IF('Художественно-эстетическое разв'!S16=0,"не сформирован", "в стадии формирования")))</f>
        <v/>
      </c>
      <c r="FL14" s="82" t="str">
        <f>IF('Художественно-эстетическое разв'!T16="","",IF('Художественно-эстетическое разв'!T16=2,"сформирован",IF('Художественно-эстетическое разв'!T16=0,"не сформирован", "в стадии формирования")))</f>
        <v/>
      </c>
      <c r="FM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4" s="82" t="str">
        <f>IF('Физическое развитие'!T15="","",IF('Физическое развитие'!T15=2,"сформирован",IF('Физическое развитие'!T15=0,"не сформирован", "в стадии формирования")))</f>
        <v/>
      </c>
      <c r="FO14" s="82" t="str">
        <f>IF('Физическое развитие'!U15="","",IF('Физическое развитие'!U15=2,"сформирован",IF('Физическое развитие'!U15=0,"не сформирован", "в стадии формирования")))</f>
        <v/>
      </c>
      <c r="FP14" s="82" t="str">
        <f>IF('Физическое развитие'!V15="","",IF('Физическое развитие'!V15=2,"сформирован",IF('Физическое развитие'!V15=0,"не сформирован", "в стадии формирования")))</f>
        <v/>
      </c>
      <c r="FQ14" s="82" t="e">
        <f>IF('Физическое развитие'!#REF!="","",IF('Физическое развитие'!#REF!=2,"сформирован",IF('Физическое развитие'!#REF!=0,"не сформирован", "в стадии формирования")))</f>
        <v>#REF!</v>
      </c>
      <c r="FR14" s="214" t="str">
        <f>IF('Социально-коммуникативное разви'!D16="","",IF('Социально-коммуникативное разви'!E16="","",IF('Социально-коммуникативное разви'!F16="","",IF('Социально-коммуникативное разви'!G16="","",IF('Социально-коммуникативное разви'!Q16="","",IF('Социально-коммуникативное разви'!R16="","",IF('Социально-коммуникативное разви'!S16="","",IF('Социально-коммуникативное разви'!#REF!="","",IF('Социально-коммуникативное разви'!#REF!="","",IF('Социально-коммуникативное разви'!#REF!="","",IF('Социально-коммуникативное разви'!T16="","",IF('Социально-коммуникативное разви'!Y16="","",IF('Социально-коммуникативное разви'!Z16="","",IF('Социально-коммуникативное разви'!AU16="","",IF('Социально-коммуникативное разви'!#REF!="","",IF('Социально-коммуникативное разви'!AZ16="","",IF('Социально-коммуникативное разви'!BA16="","",IF('Социально-коммуникативное разви'!BB16="","",IF('Познавательное развитие'!G16="","",IF('Познавательное развитие'!#REF!="","",IF('Познавательное развитие'!H16="","",IF('Познавательное развитие'!#REF!="","",IF('Познавательное развитие'!T16="","",IF('Познавательное развитие'!#REF!="","",IF('Познавательное развитие'!U16="","",IF('Познавательное развитие'!W16="","",IF('Познавательное развитие'!X16="","",IF('Познавательное развитие'!AB16="","",IF('Познавательное развитие'!AC16="","",IF('Познавательное развитие'!AD16="","",IF('Познавательное развитие'!AE16="","",IF('Познавательное развитие'!AF16="","",IF('Познавательное развитие'!#REF!="","",IF('Познавательное развитие'!AG16="","",IF('Познавательное развитие'!AH16="","",IF('Познавательное развитие'!#REF!="","",IF('Познавательное развитие'!AI16="","",IF('Познавательное развитие'!AJ16="","",IF('Познавательное развитие'!AK16="","",IF('Познавательное развитие'!AL16="","",IF('Речевое развитие'!Q15="","",IF('Речевое развитие'!R15="","",IF('Речевое развитие'!S15="","",IF('Речевое развитие'!T15="","",IF('Речевое развитие'!U15="","",IF('Речевое развитие'!#REF!="","",IF('Художественно-эстетическое разв'!S16="","",IF('Художественно-эстетическое разв'!T16="","",IF('Художественно-эстетическое разв'!#REF!="","",IF('Физическое развитие'!T15="","",IF('Физическое развитие'!U15="","",IF('Физическое развитие'!V15="","",IF('Физическое развитие'!#REF!="","",('Социально-коммуникативное разви'!D16+'Социально-коммуникативное разви'!E16+'Социально-коммуникативное разви'!F16+'Социально-коммуникативное разви'!G16+'Социально-коммуникативное разви'!Q16+'Социально-коммуникативное разви'!R16+'Социально-коммуникативное разви'!S16+'Социально-коммуникативное разви'!#REF!+'Социально-коммуникативное разви'!#REF!+'Социально-коммуникативное разви'!#REF!+'Социально-коммуникативное разви'!T16+'Социально-коммуникативное разви'!Y16+'Социально-коммуникативное разви'!Z16+'Социально-коммуникативное разви'!AU16+'Социально-коммуникативное разви'!#REF!+'Социально-коммуникативное разви'!AZ16+'Социально-коммуникативное разви'!BA16+'Социально-коммуникативное разви'!BB16+'Познавательное развитие'!G16+'Познавательное развитие'!#REF!+'Познавательное развитие'!H16+'Познавательное развитие'!#REF!+'Познавательное развитие'!T16+'Познавательное развитие'!#REF!+'Познавательное развитие'!U16+'Познавательное развитие'!W16+'Познавательное развитие'!X16+'Познавательное развитие'!AB16+'Познавательное развитие'!AC16+'Познавательное развитие'!AD16+'Познавательное развитие'!AE16+'Познавательное развитие'!AF16+'Познавательное развитие'!#REF!+'Познавательное развитие'!AG16+'Познавательное развитие'!AH16+'Познавательное развитие'!#REF!+'Познавательное развитие'!AI16+'Познавательное развитие'!AJ16+'Познавательное развитие'!AK16+'Познавательное развитие'!AL16+'Речевое развитие'!Q15+'Речевое развитие'!R15+'Речевое развитие'!S15+'Речевое развитие'!T15+'Речевое развитие'!U15+'Речевое развитие'!#REF!+'Художественно-эстетическое разв'!S16+'Художественно-эстетическое разв'!T16+'Художественно-эстетическое разв'!#REF!+'Физическое развитие'!T15+'Физическое развитие'!U15+'Физическое развитие'!V15+'Физическое развитие'!#REF!)/53)))))))))))))))))))))))))))))))))))))))))))))))))))))</f>
        <v/>
      </c>
      <c r="FS14" s="82" t="str">
        <f>'Целевые ориентиры'!EC15</f>
        <v/>
      </c>
    </row>
    <row r="15" spans="1:175">
      <c r="A15" s="82">
        <f>список!A14</f>
        <v>13</v>
      </c>
      <c r="B15" s="82" t="str">
        <f>IF(список!B14="","",список!B14)</f>
        <v/>
      </c>
      <c r="C15" s="82">
        <f>список!C14</f>
        <v>0</v>
      </c>
      <c r="D15" s="82" t="str">
        <f>IF('Социально-коммуникативное разви'!AA17="","",IF('Социально-коммуникативное разви'!AA17=2,"сформирован",IF('Социально-коммуникативное разви'!AA17=0,"не сформирован", "в стадии формирования")))</f>
        <v/>
      </c>
      <c r="E15" s="82" t="str">
        <f>IF('Социально-коммуникативное разви'!AF17="","",IF('Социально-коммуникативное разви'!AF17=2,"сформирован",IF('Социально-коммуникативное разви'!AF17=0,"не сформирован", "в стадии формирования")))</f>
        <v/>
      </c>
      <c r="F15" s="82" t="str">
        <f>IF('Социально-коммуникативное разви'!AG17="","",IF('Социально-коммуникативное разви'!AG17=2,"сформирован",IF('Социально-коммуникативное разви'!AG17=0,"не сформирован", "в стадии формирования")))</f>
        <v/>
      </c>
      <c r="G15" s="82" t="str">
        <f>IF('Социально-коммуникативное разви'!AH17="","",IF('Социально-коммуникативное разви'!AH17=2,"сформирован",IF('Социально-коммуникативное разви'!AH17=0,"не сформирован", "в стадии формирования")))</f>
        <v/>
      </c>
      <c r="H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5" s="82" t="str">
        <f>IF('Социально-коммуникативное разви'!AJ17="","",IF('Социально-коммуникативное разви'!AJ17=2,"сформирован",IF('Социально-коммуникативное разви'!AJ17=0,"не сформирован", "в стадии формирования")))</f>
        <v/>
      </c>
      <c r="K15" s="82" t="str">
        <f>IF('Социально-коммуникативное разви'!AK17="","",IF('Социально-коммуникативное разви'!AK17=2,"сформирован",IF('Социально-коммуникативное разви'!AK17=0,"не сформирован", "в стадии формирования")))</f>
        <v/>
      </c>
      <c r="L15" s="82" t="e">
        <f>IF('Познавательное развитие'!#REF!="","",IF('Познавательное развитие'!#REF!=2,"сформирован",IF('Познавательное развитие'!#REF!=0,"не сформирован", "в стадии формирования")))</f>
        <v>#REF!</v>
      </c>
      <c r="M15" s="82" t="str">
        <f>IF('Познавательное развитие'!D17="","",IF('Познавательное развитие'!D17=2,"сформирован",IF('Познавательное развитие'!D17=0,"не сформирован", "в стадии формирования")))</f>
        <v/>
      </c>
      <c r="N15" s="82" t="e">
        <f>IF('Познавательное развитие'!#REF!="","",IF('Познавательное развитие'!#REF!=2,"сформирован",IF('Познавательное развитие'!#REF!=0,"не сформирован", "в стадии формирования")))</f>
        <v>#REF!</v>
      </c>
      <c r="O15" s="82" t="str">
        <f>IF('Познавательное развитие'!I17="","",IF('Познавательное развитие'!I17=2,"сформирован",IF('Познавательное развитие'!I17=0,"не сформирован", "в стадии формирования")))</f>
        <v/>
      </c>
      <c r="P15" s="82" t="str">
        <f>IF('Познавательное развитие'!M17="","",IF('Познавательное развитие'!M17=2,"сформирован",IF('Познавательное развитие'!M17=0,"не сформирован", "в стадии формирования")))</f>
        <v/>
      </c>
      <c r="Q15" s="82" t="str">
        <f>IF('Познавательное развитие'!N17="","",IF('Познавательное развитие'!N17=2,"сформирован",IF('Познавательное развитие'!N17=0,"не сформирован", "в стадии формирования")))</f>
        <v/>
      </c>
      <c r="R15" s="82" t="str">
        <f>IF('Познавательное развитие'!O17="","",IF('Познавательное развитие'!O17=2,"сформирован",IF('Познавательное развитие'!O17=0,"не сформирован", "в стадии формирования")))</f>
        <v/>
      </c>
      <c r="S15" s="82" t="str">
        <f>IF('Познавательное развитие'!P17="","",IF('Познавательное развитие'!P17=2,"сформирован",IF('Познавательное развитие'!P17=0,"не сформирован", "в стадии формирования")))</f>
        <v/>
      </c>
      <c r="T15" s="82" t="str">
        <f>IF('Познавательное развитие'!Q17="","",IF('Познавательное развитие'!Q17=2,"сформирован",IF('Познавательное развитие'!Q17=0,"не сформирован", "в стадии формирования")))</f>
        <v/>
      </c>
      <c r="U15" s="82" t="str">
        <f>IF('Познавательное развитие'!Y17="","",IF('Познавательное развитие'!Y17=2,"сформирован",IF('Познавательное развитие'!Y17=0,"не сформирован", "в стадии формирования")))</f>
        <v/>
      </c>
      <c r="V15" s="82"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W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5" s="82" t="str">
        <f>IF('Художественно-эстетическое разв'!G17="","",IF('Художественно-эстетическое разв'!G17=2,"сформирован",IF('Художественно-эстетическое разв'!G17=0,"не сформирован", "в стадии формирования")))</f>
        <v/>
      </c>
      <c r="Y15" s="82" t="str">
        <f>IF('Художественно-эстетическое разв'!H17="","",IF('Художественно-эстетическое разв'!H17=2,"сформирован",IF('Художественно-эстетическое разв'!H17=0,"не сформирован", "в стадии формирования")))</f>
        <v/>
      </c>
      <c r="Z15" s="82" t="str">
        <f>IF('Художественно-эстетическое разв'!I17="","",IF('Художественно-эстетическое разв'!I17=2,"сформирован",IF('Художественно-эстетическое разв'!I17=0,"не сформирован", "в стадии формирования")))</f>
        <v/>
      </c>
      <c r="AA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5" s="82" t="str">
        <f>IF('Художественно-эстетическое разв'!L17="","",IF('Художественно-эстетическое разв'!L17=2,"сформирован",IF('Художественно-эстетическое разв'!L17=0,"не сформирован", "в стадии формирования")))</f>
        <v/>
      </c>
      <c r="AC15" s="82" t="str">
        <f>IF('Художественно-эстетическое разв'!M17="","",IF('Художественно-эстетическое разв'!M17=2,"сформирован",IF('Художественно-эстетическое разв'!M17=0,"не сформирован", "в стадии формирования")))</f>
        <v/>
      </c>
      <c r="AD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5" s="82" t="str">
        <f>IF('Художественно-эстетическое разв'!U17="","",IF('Художественно-эстетическое разв'!U17=2,"сформирован",IF('Художественно-эстетическое разв'!U17=0,"не сформирован", "в стадии формирования")))</f>
        <v/>
      </c>
      <c r="AG15" s="82" t="str">
        <f>IF('Физическое развитие'!W16="","",IF('Физическое развитие'!W16=2,"сформирован",IF('Физическое развитие'!W16=0,"не сформирован", "в стадии формирования")))</f>
        <v/>
      </c>
      <c r="AH15" s="214" t="str">
        <f>IF('Социально-коммуникативное разви'!AA17="","",IF('Социально-коммуникативное разви'!AF17="","",IF('Социально-коммуникативное разви'!AG17="","",IF('Социально-коммуникативное разви'!AH17="","",IF('Социально-коммуникативное разви'!#REF!="","",IF('Социально-коммуникативное разви'!#REF!="","",IF('Социально-коммуникативное разви'!AJ17="","",IF('Социально-коммуникативное разви'!AK17="","",IF('Познавательное развитие'!#REF!="","",IF('Познавательное развитие'!D17="","",IF('Познавательное развитие'!#REF!="","",IF('Познавательное развитие'!I17="","",IF('Познавательное развитие'!M17="","",IF('Познавательное развитие'!N17="","",IF('Познавательное развитие'!O17="","",IF('Познавательное развитие'!P17="","",IF('Познавательное развитие'!Q17="","",IF('Познавательное развитие'!Y17="","",IF('Художественно-эстетическое разв'!D17="","",IF('Художественно-эстетическое разв'!#REF!="","",IF('Художественно-эстетическое разв'!G17="","",IF('Художественно-эстетическое разв'!H17="","",IF('Художественно-эстетическое разв'!I17="","",IF('Художественно-эстетическое разв'!#REF!="","",IF('Художественно-эстетическое разв'!L17="","",IF('Художественно-эстетическое разв'!M17="","",IF('Художественно-эстетическое разв'!#REF!="","",IF('Художественно-эстетическое разв'!#REF!="","",IF('Художественно-эстетическое разв'!U17="","",IF('Физическое развитие'!#REF!="","",('Социально-коммуникативное разви'!AA17+'Социально-коммуникативное разви'!AF17+'Социально-коммуникативное разви'!AG17+'Социально-коммуникативное разви'!AH17+'Социально-коммуникативное разви'!#REF!+'Социально-коммуникативное разви'!#REF!+'Социально-коммуникативное разви'!AJ17+'Социально-коммуникативное разви'!AK17+'Познавательное развитие'!#REF!+'Познавательное развитие'!D17+'Познавательное развитие'!#REF!+'Познавательное развитие'!I17+'Познавательное развитие'!M17+'Познавательное развитие'!N17+'Познавательное развитие'!O17+'Познавательное развитие'!P17+'Познавательное развитие'!Q17+'Познавательное развитие'!Y17+'Художественно-эстетическое разв'!D17+'Художественно-эстетическое разв'!#REF!+'Художественно-эстетическое разв'!G17+'Художественно-эстетическое разв'!H17+'Художественно-эстетическое разв'!I17+'Художественно-эстетическое разв'!#REF!+'Художественно-эстетическое разв'!L17+'Художественно-эстетическое разв'!M17+'Художественно-эстетическое разв'!#REF!+'Художественно-эстетическое разв'!#REF!+'Художественно-эстетическое разв'!U17+'Физическое развитие'!#REF!)/30))))))))))))))))))))))))))))))</f>
        <v/>
      </c>
      <c r="AI15" s="82" t="str">
        <f>'Целевые ориентиры'!AA16</f>
        <v/>
      </c>
      <c r="AJ15" s="82"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AK15" s="82"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AL15" s="82" t="str">
        <f>IF('Социально-коммуникативное разви'!I17="","",IF('Социально-коммуникативное разви'!I17=2,"сформирован",IF('Социально-коммуникативное разви'!I17=0,"не сформирован", "в стадии формирования")))</f>
        <v/>
      </c>
      <c r="AM15" s="82" t="str">
        <f>IF('Социально-коммуникативное разви'!J17="","",IF('Социально-коммуникативное разви'!J17=2,"сформирован",IF('Социально-коммуникативное разви'!J17=0,"не сформирован", "в стадии формирования")))</f>
        <v/>
      </c>
      <c r="AN15" s="82"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AO15" s="82"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AP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5" s="82" t="str">
        <f>IF('Социально-коммуникативное разви'!X17="","",IF('Социально-коммуникативное разви'!X17=2,"сформирован",IF('Социально-коммуникативное разви'!X17=0,"не сформирован", "в стадии формирования")))</f>
        <v/>
      </c>
      <c r="AR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5" s="82" t="e">
        <f>IF('Познавательное развитие'!#REF!="","",IF('Познавательное развитие'!#REF!=2,"сформирован",IF('Познавательное развитие'!#REF!=0,"не сформирован", "в стадии формирования")))</f>
        <v>#REF!</v>
      </c>
      <c r="AT15" s="82" t="str">
        <f>IF('Познавательное развитие'!V17="","",IF('Познавательное развитие'!V17=2,"сформирован",IF('Познавательное развитие'!V17=0,"не сформирован", "в стадии формирования")))</f>
        <v/>
      </c>
      <c r="AU15" s="82" t="str">
        <f>IF('Художественно-эстетическое разв'!Z17="","",IF('Художественно-эстетическое разв'!Z17=2,"сформирован",IF('Художественно-эстетическое разв'!Z17=0,"не сформирован", "в стадии формирования")))</f>
        <v/>
      </c>
      <c r="AV15" s="82" t="str">
        <f>IF('Художественно-эстетическое разв'!AE17="","",IF('Художественно-эстетическое разв'!AE17=2,"сформирован",IF('Художественно-эстетическое разв'!AE17=0,"не сформирован", "в стадии формирования")))</f>
        <v/>
      </c>
      <c r="AW15" s="82" t="e">
        <f>IF('Физическое развитие'!#REF!="","",IF('Физическое развитие'!#REF!=2,"сформирован",IF('Физическое развитие'!#REF!=0,"не сформирован", "в стадии формирования")))</f>
        <v>#REF!</v>
      </c>
      <c r="AX15" s="82" t="e">
        <f>IF('Физическое развитие'!#REF!="","",IF('Физическое развитие'!#REF!=2,"сформирован",IF('Физическое развитие'!#REF!=0,"не сформирован", "в стадии формирования")))</f>
        <v>#REF!</v>
      </c>
      <c r="AY15" s="214" t="str">
        <f>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разви'!#REF!="","",IF('Социально-коммуникативное разви'!X17="","",IF('Социально-коммуникативное разви'!#REF!="","",IF('Познавательное развитие'!#REF!="","",IF('Познавательное развитие'!V17="","",IF('Художественно-эстетическое разв'!Z17="","",IF('Художественно-эстетическое разв'!AE17="","",IF('Физическое развитие'!#REF!="","",IF('Физическое развитие'!#REF!="","",('Социально-коммуникативное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разви'!#REF!+'Социально-коммуникативное разви'!X17+'Социально-коммуникативное разви'!#REF!+'Познавательное развитие'!#REF!+'Познавательное развитие'!V17+'Художественно-эстетическое разв'!Z17+'Художественно-эстетическое разв'!AE17+'Физическое развитие'!#REF!+'Физическое развитие'!#REF!)/15)))))))))))))))</f>
        <v/>
      </c>
      <c r="AZ15" s="82" t="str">
        <f>'Целевые ориентиры'!AM16</f>
        <v/>
      </c>
      <c r="BA15" s="82" t="str">
        <f>IF('Социально-коммуникативное разви'!U17="","",IF('Социально-коммуникативное разви'!U17=2,"сформирован",IF('Социально-коммуникативное разви'!U17=0,"не сформирован", "в стадии формирования")))</f>
        <v/>
      </c>
      <c r="BB15" s="82" t="str">
        <f>IF('Социально-коммуникативное разви'!V17="","",IF('Социально-коммуникативное разви'!V17=2,"сформирован",IF('Социально-коммуникативное разви'!V17=0,"не сформирован", "в стадии формирования")))</f>
        <v/>
      </c>
      <c r="BC15" s="82" t="str">
        <f>IF('Социально-коммуникативное разви'!W17="","",IF('Социально-коммуникативное разви'!W17=2,"сформирован",IF('Социально-коммуникативное разви'!W17=0,"не сформирован", "в стадии формирования")))</f>
        <v/>
      </c>
      <c r="BD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5" s="82" t="str">
        <f>IF('Художественно-эстетическое разв'!AC17="","",IF('Художественно-эстетическое разв'!AC17=2,"сформирован",IF('Художественно-эстетическое разв'!AC17=0,"не сформирован", "в стадии формирования")))</f>
        <v/>
      </c>
      <c r="BG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5" s="82" t="str">
        <f>IF('Художественно-эстетическое разв'!AD17="","",IF('Художественно-эстетическое разв'!AD17=2,"сформирован",IF('Художественно-эстетическое разв'!AD17=0,"не сформирован", "в стадии формирования")))</f>
        <v/>
      </c>
      <c r="BI15" s="214" t="str">
        <f>IF('Социально-коммуникативное разви'!U17="","",IF('Социально-коммуникативное разви'!V17="","",IF('Социально-коммуникативное разви'!W17="","",IF('Художественно-эстетическое разв'!#REF!="","",IF('Художественно-эстетическое разв'!#REF!="","",IF('Художественно-эстетическое разв'!AC17="","",IF('Художественно-эстетическое разв'!#REF!="","",IF('Художественно-эстетическое разв'!AD17="","",('Социально-коммуникативное разви'!U17+'Социально-коммуникативное разви'!V17+'Социально-коммуникативное разви'!W17+'Художественно-эстетическое разв'!#REF!+'Художественно-эстетическое разв'!#REF!+'Художественно-эстетическое разв'!AC17+'Художественно-эстетическое разв'!#REF!+'Художественно-эстетическое разв'!AD17)/8))))))))</f>
        <v/>
      </c>
      <c r="BJ15" s="82" t="str">
        <f>'Целевые ориентиры'!AT16</f>
        <v/>
      </c>
      <c r="BK15" s="82" t="str">
        <f>IF('Речевое развитие'!D16="","",IF('Речевое развитие'!D16=2,"сформирован",IF('Речевое развитие'!D16=0,"не сформирован", "в стадии формирования")))</f>
        <v/>
      </c>
      <c r="BL15" s="82" t="e">
        <f>IF('Речевое развитие'!#REF!="","",IF('Речевое развитие'!#REF!=2,"сформирован",IF('Речевое развитие'!#REF!=0,"не сформирован", "в стадии формирования")))</f>
        <v>#REF!</v>
      </c>
      <c r="BM15" s="82" t="str">
        <f>IF('Речевое развитие'!E16="","",IF('Речевое развитие'!E16=2,"сформирован",IF('Речевое развитие'!E16=0,"не сформирован", "в стадии формирования")))</f>
        <v/>
      </c>
      <c r="BN15" s="82" t="str">
        <f>IF('Речевое развитие'!F16="","",IF('Речевое развитие'!F16=2,"сформирован",IF('Речевое развитие'!F16=0,"не сформирован", "в стадии формирования")))</f>
        <v/>
      </c>
      <c r="BO15" s="82" t="str">
        <f>IF('Речевое развитие'!G16="","",IF('Речевое развитие'!G16=2,"сформирован",IF('Речевое развитие'!G16=0,"не сформирован", "в стадии формирования")))</f>
        <v/>
      </c>
      <c r="BP15" s="82" t="str">
        <f>IF('Речевое развитие'!H16="","",IF('Речевое развитие'!H16=2,"сформирован",IF('Речевое развитие'!H16=0,"не сформирован", "в стадии формирования")))</f>
        <v/>
      </c>
      <c r="BQ15" s="82" t="e">
        <f>IF('Речевое развитие'!#REF!="","",IF('Речевое развитие'!#REF!=2,"сформирован",IF('Речевое развитие'!#REF!=0,"не сформирован", "в стадии формирования")))</f>
        <v>#REF!</v>
      </c>
      <c r="BR15" s="82" t="str">
        <f>IF('Речевое развитие'!I16="","",IF('Речевое развитие'!I16=2,"сформирован",IF('Речевое развитие'!I16=0,"не сформирован", "в стадии формирования")))</f>
        <v/>
      </c>
      <c r="BS15" s="82" t="str">
        <f>IF('Речевое развитие'!J16="","",IF('Речевое развитие'!J16=2,"сформирован",IF('Речевое развитие'!J16=0,"не сформирован", "в стадии формирования")))</f>
        <v/>
      </c>
      <c r="BT15" s="82" t="str">
        <f>IF('Речевое развитие'!K16="","",IF('Речевое развитие'!K16=2,"сформирован",IF('Речевое развитие'!K16=0,"не сформирован", "в стадии формирования")))</f>
        <v/>
      </c>
      <c r="BU15" s="82" t="str">
        <f>IF('Речевое развитие'!L16="","",IF('Речевое развитие'!L16=2,"сформирован",IF('Речевое развитие'!L16=0,"не сформирован", "в стадии формирования")))</f>
        <v/>
      </c>
      <c r="BV15" s="82" t="str">
        <f>IF('Речевое развитие'!M16="","",IF('Речевое развитие'!M16=2,"сформирован",IF('Речевое развитие'!M16=0,"не сформирован", "в стадии формирования")))</f>
        <v/>
      </c>
      <c r="BW15" s="82" t="str">
        <f>IF('Речевое развитие'!N16="","",IF('Речевое развитие'!N16=2,"сформирован",IF('Речевое развитие'!N16=0,"не сформирован", "в стадии формирования")))</f>
        <v/>
      </c>
      <c r="BX15" s="214" t="str">
        <f>IF('Речевое развитие'!D16="","",IF('Речевое развитие'!#REF!="","",IF('Речевое развитие'!E16="","",IF('Речевое развитие'!F16="","",IF('Речевое развитие'!G16="","",IF('Речевое развитие'!H16="","",IF('Речевое развитие'!#REF!="","",IF('Речевое развитие'!I16="","",IF('Речевое развитие'!J16="","",IF('Речевое развитие'!K16="","",IF('Речевое развитие'!L16="","",IF('Речевое развитие'!M16="","",IF('Речевое развитие'!N16="","",('Речевое развитие'!D16+'Речевое развитие'!#REF!+'Речевое развитие'!E16+'Речевое развитие'!F16+'Речевое развитие'!G16+'Речевое развитие'!H16+'Речевое развитие'!#REF!+'Речевое развитие'!I16+'Речевое развитие'!J16+'Речевое развитие'!K16+'Речевое развитие'!L16+'Речевое развитие'!M16+'Речевое развитие'!N16)/13)))))))))))))</f>
        <v/>
      </c>
      <c r="BY15" s="82" t="str">
        <f>'Целевые ориентиры'!BG16</f>
        <v/>
      </c>
      <c r="BZ15" s="82" t="str">
        <f>IF('Художественно-эстетическое разв'!Y17="","",IF('Художественно-эстетическое разв'!Y17=2,"сформирован",IF('Художественно-эстетическое разв'!Y17=0,"не сформирован", "в стадии формирования")))</f>
        <v/>
      </c>
      <c r="CA15" s="82" t="e">
        <f>IF('Физическое развитие'!#REF!="","",IF('Физическое развитие'!#REF!=2,"сформирован",IF('Физическое развитие'!#REF!=0,"не сформирован", "в стадии формирования")))</f>
        <v>#REF!</v>
      </c>
      <c r="CB15" s="82" t="e">
        <f>IF('Физическое развитие'!#REF!="","",IF('Физическое развитие'!#REF!=2,"сформирован",IF('Физическое развитие'!#REF!=0,"не сформирован", "в стадии формирования")))</f>
        <v>#REF!</v>
      </c>
      <c r="CC15" s="82" t="str">
        <f>IF('Физическое развитие'!D16="","",IF('Физическое развитие'!D16=2,"сформирован",IF('Физическое развитие'!D16=0,"не сформирован", "в стадии формирования")))</f>
        <v/>
      </c>
      <c r="CD15" s="82" t="str">
        <f>IF('Физическое развитие'!E16="","",IF('Физическое развитие'!E16=2,"сформирован",IF('Физическое развитие'!E16=0,"не сформирован", "в стадии формирования")))</f>
        <v/>
      </c>
      <c r="CE15" s="82" t="str">
        <f>IF('Физическое развитие'!F16="","",IF('Физическое развитие'!F16=2,"сформирован",IF('Физическое развитие'!F16=0,"не сформирован", "в стадии формирования")))</f>
        <v/>
      </c>
      <c r="CF15" s="82" t="str">
        <f>IF('Физическое развитие'!H16="","",IF('Физическое развитие'!H16=2,"сформирован",IF('Физическое развитие'!H16=0,"не сформирован", "в стадии формирования")))</f>
        <v/>
      </c>
      <c r="CG15" s="82" t="str">
        <f>IF('Физическое развитие'!I16="","",IF('Физическое развитие'!I16=2,"сформирован",IF('Физическое развитие'!I16=0,"не сформирован", "в стадии формирования")))</f>
        <v/>
      </c>
      <c r="CH15" s="82" t="str">
        <f>IF('Физическое развитие'!J16="","",IF('Физическое развитие'!J16=2,"сформирован",IF('Физическое развитие'!J16=0,"не сформирован", "в стадии формирования")))</f>
        <v/>
      </c>
      <c r="CI15" s="82" t="str">
        <f>IF('Физическое развитие'!L16="","",IF('Физическое развитие'!L16=2,"сформирован",IF('Физическое развитие'!L16=0,"не сформирован", "в стадии формирования")))</f>
        <v/>
      </c>
      <c r="CJ15" s="82" t="str">
        <f>IF('Физическое развитие'!M16="","",IF('Физическое развитие'!M16=2,"сформирован",IF('Физическое развитие'!M16=0,"не сформирован", "в стадии формирования")))</f>
        <v/>
      </c>
      <c r="CK15" s="82" t="e">
        <f>IF('Физическое развитие'!#REF!="","",IF('Физическое развитие'!#REF!=2,"сформирован",IF('Физическое развитие'!#REF!=0,"не сформирован", "в стадии формирования")))</f>
        <v>#REF!</v>
      </c>
      <c r="CL15" s="82" t="e">
        <f>IF('Физическое развитие'!#REF!="","",IF('Физическое развитие'!#REF!=2,"сформирован",IF('Физическое развитие'!#REF!=0,"не сформирован", "в стадии формирования")))</f>
        <v>#REF!</v>
      </c>
      <c r="CM15" s="82" t="e">
        <f>IF('Физическое развитие'!#REF!="","",IF('Физическое развитие'!#REF!=2,"сформирован",IF('Физическое развитие'!#REF!=0,"не сформирован", "в стадии формирования")))</f>
        <v>#REF!</v>
      </c>
      <c r="CN15" s="82" t="str">
        <f>IF('Физическое развитие'!N16="","",IF('Физическое развитие'!N16=2,"сформирован",IF('Физическое развитие'!N16=0,"не сформирован", "в стадии формирования")))</f>
        <v/>
      </c>
      <c r="CO15" s="82" t="str">
        <f>IF('Физическое развитие'!O16="","",IF('Физическое развитие'!O16=2,"сформирован",IF('Физическое развитие'!O16=0,"не сформирован", "в стадии формирования")))</f>
        <v/>
      </c>
      <c r="CP15" s="82" t="str">
        <f>IF('Физическое развитие'!P16="","",IF('Физическое развитие'!P16=2,"сформирован",IF('Физическое развитие'!P16=0,"не сформирован", "в стадии формирования")))</f>
        <v/>
      </c>
      <c r="CQ15" s="82" t="str">
        <f>IF('Физическое развитие'!Q16="","",IF('Физическое развитие'!Q16=2,"сформирован",IF('Физическое развитие'!Q16=0,"не сформирован", "в стадии формирования")))</f>
        <v/>
      </c>
      <c r="CR15" s="214" t="str">
        <f>IF('Художественно-эстетическое разв'!Y17="","",IF('Физическое развитие'!#REF!="","",IF('Физическое развитие'!#REF!="","",IF('Физическое развитие'!D16="","",IF('Физическое развитие'!E16="","",IF('Физическое развитие'!F16="","",IF('Физическое развитие'!H16="","",IF('Физическое развитие'!I16="","",IF('Физическое развитие'!J16="","",IF('Физическое развитие'!L16="","",IF('Физическое развитие'!M16="","",IF('Физическое развитие'!#REF!="","",IF('Физическое развитие'!#REF!="","",IF('Физическое развитие'!#REF!="","",IF('Физическое развитие'!N16="","",IF('Физическое развитие'!O16="","",IF('Физическое развитие'!P16="","",IF('Физическое развитие'!Q16="","",('Художественно-эстетическое разв'!Y17+'Физическое развитие'!#REF!+'Физическое развитие'!#REF!+'Физическое развитие'!D16+'Физическое развитие'!E16+'Физическое развитие'!F16+'Физическое развитие'!H16+'Физическое развитие'!I16+'Физическое развитие'!J16+'Физическое развитие'!L16+'Физическое развитие'!M16+'Физическое развитие'!#REF!+'Физическое развитие'!#REF!+'Физическое развитие'!#REF!+'Физическое развитие'!N16+'Физическое развитие'!O16+'Физическое развитие'!P16+'Физическое развитие'!Q16)/18))))))))))))))))))</f>
        <v/>
      </c>
      <c r="CS15" s="82" t="str">
        <f>'Целевые ориентиры'!BW16</f>
        <v/>
      </c>
      <c r="CT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5" s="82"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CV15" s="82" t="str">
        <f>IF('Социально-коммуникативное разви'!N17="","",IF('Социально-коммуникативное разви'!N17=2,"сформирован",IF('Социально-коммуникативное разви'!N17=0,"не сформирован", "в стадии формирования")))</f>
        <v/>
      </c>
      <c r="CW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5" s="82" t="str">
        <f>IF('Социально-коммуникативное разви'!AI17="","",IF('Социально-коммуникативное разви'!AI17=2,"сформирован",IF('Социально-коммуникативное разви'!AI17=0,"не сформирован", "в стадии формирования")))</f>
        <v/>
      </c>
      <c r="CY15" s="82" t="str">
        <f>IF('Социально-коммуникативное разви'!AN17="","",IF('Социально-коммуникативное разви'!AN17=2,"сформирован",IF('Социально-коммуникативное разви'!AN17=0,"не сформирован", "в стадии формирования")))</f>
        <v/>
      </c>
      <c r="CZ15" s="82" t="str">
        <f>IF('Социально-коммуникативное разви'!AO17="","",IF('Социально-коммуникативное разви'!AO17=2,"сформирован",IF('Социально-коммуникативное разви'!AO17=0,"не сформирован", "в стадии формирования")))</f>
        <v/>
      </c>
      <c r="DA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5" s="82" t="str">
        <f>IF('Социально-коммуникативное разви'!AP17="","",IF('Социально-коммуникативное разви'!AP17=2,"сформирован",IF('Социально-коммуникативное разви'!AP17=0,"не сформирован", "в стадии формирования")))</f>
        <v/>
      </c>
      <c r="DC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5" s="82" t="str">
        <f>IF('Социально-коммуникативное разви'!AQ17="","",IF('Социально-коммуникативное разви'!AQ17=2,"сформирован",IF('Социально-коммуникативное разви'!AQ17=0,"не сформирован", "в стадии формирования")))</f>
        <v/>
      </c>
      <c r="DE15" s="82" t="str">
        <f>IF('Социально-коммуникативное разви'!AR17="","",IF('Социально-коммуникативное разви'!AR17=2,"сформирован",IF('Социально-коммуникативное разви'!AR17=0,"не сформирован", "в стадии формирования")))</f>
        <v/>
      </c>
      <c r="DF15" s="82" t="str">
        <f>IF('Социально-коммуникативное разви'!AS17="","",IF('Социально-коммуникативное разви'!AS17=2,"сформирован",IF('Социально-коммуникативное разви'!AS17=0,"не сформирован", "в стадии формирования")))</f>
        <v/>
      </c>
      <c r="DG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5" s="82" t="str">
        <f>IF('Социально-коммуникативное разви'!AT17="","",IF('Социально-коммуникативное разви'!AT17=2,"сформирован",IF('Социально-коммуникативное разви'!AT17=0,"не сформирован", "в стадии формирования")))</f>
        <v/>
      </c>
      <c r="DI15" s="82" t="str">
        <f>IF('Социально-коммуникативное разви'!AV17="","",IF('Социально-коммуникативное разви'!AV17=2,"сформирован",IF('Социально-коммуникативное разви'!AV17=0,"не сформирован", "в стадии формирования")))</f>
        <v/>
      </c>
      <c r="DJ15" s="82" t="str">
        <f>IF('Социально-коммуникативное разви'!AW17="","",IF('Социально-коммуникативное разви'!AW17=2,"сформирован",IF('Социально-коммуникативное разви'!AW17=0,"не сформирован", "в стадии формирования")))</f>
        <v/>
      </c>
      <c r="DK15" s="82" t="str">
        <f>IF('Социально-коммуникативное разви'!AX17="","",IF('Социально-коммуникативное разви'!AX17=2,"сформирован",IF('Социально-коммуникативное разви'!AX17=0,"не сформирован", "в стадии формирования")))</f>
        <v/>
      </c>
      <c r="DL15" s="82" t="str">
        <f>IF('Социально-коммуникативное разви'!AY17="","",IF('Социально-коммуникативное разви'!AY17=2,"сформирован",IF('Социально-коммуникативное разви'!AY17=0,"не сформирован", "в стадии формирования")))</f>
        <v/>
      </c>
      <c r="DM15" s="82" t="str">
        <f>IF('Физическое развитие'!K16="","",IF('Физическое развитие'!K16=2,"сформирован",IF('Физическое развитие'!K16=0,"не сформирован", "в стадии формирования")))</f>
        <v/>
      </c>
      <c r="DN15" s="82" t="e">
        <f>IF('Физическое развитие'!#REF!="","",IF('Физическое развитие'!#REF!=2,"сформирован",IF('Физическое развитие'!#REF!=0,"не сформирован", "в стадии формирования")))</f>
        <v>#REF!</v>
      </c>
      <c r="DO15" s="214" t="e">
        <f>IF('Социально-коммуникативное разви'!#REF!="","",IF('Социально-коммуникативное разви'!M17="","",IF('Социально-коммуникативное разви'!N17="","",IF('Социально-коммуникативное разви'!#REF!="","",IF('Социально-коммуникативное разви'!AI17="","",IF('Социально-коммуникативное разви'!AN17="","",IF('Социально-коммуникативное разви'!AO17="","",IF('Социально-коммуникативное разви'!#REF!="","",IF('Социально-коммуникативное разви'!AP17="","",IF('Социально-коммуникативное разви'!#REF!="","",IF('Социально-коммуникативное разви'!AQ17="","",IF('Социально-коммуникативное разви'!AR17="","",IF('Социально-коммуникативное разви'!AS17="","",IF('Социально-коммуникативное разви'!#REF!="","",IF('Социально-коммуникативное разви'!AT17="","",IF('Социально-коммуникативное разви'!AV17="","",IF('Социально-коммуникативное разви'!AW17="","",IF('Социально-коммуникативное разви'!AX17="","",IF('Социально-коммуникативное разви'!AY17="","",IF('Физическое развитие'!K16="","",IF('Физическое развитие'!#REF!="","",('Социально-коммуникативное разви'!#REF!+'Социально-коммуникативное разви'!M17+'Социально-коммуникативное разви'!N17+'Социально-коммуникативное разви'!#REF!+'Социально-коммуникативное разви'!AI17+'Социально-коммуникативное разви'!AN17+'Социально-коммуникативное разви'!AO17+'Социально-коммуникативное разви'!#REF!+'Социально-коммуникативное разви'!AP17+'Социально-коммуникативное разви'!#REF!+'Социально-коммуникативное разви'!AQ17+'Социально-коммуникативное разви'!AR17+'Социально-коммуникативное разви'!AS17+'Социально-коммуникативное разви'!#REF!+'Социально-коммуникативное разви'!AT17+'Социально-коммуникативное разви'!AV17+'Социально-коммуникативное разви'!AW17+'Социально-коммуникативное разви'!AX17+'Социально-коммуникативное разви'!AY17+'Физическое развитие'!K16+'Физическое развитие'!#REF!)/21)))))))))))))))))))))</f>
        <v>#REF!</v>
      </c>
      <c r="DP15" s="82" t="str">
        <f>'Целевые ориентиры'!CN16</f>
        <v/>
      </c>
      <c r="DQ15" s="82" t="str">
        <f>IF('Социально-коммуникативное разви'!D17="","",IF('Социально-коммуникативное разви'!D17=2,"сформирован",IF('Социально-коммуникативное разви'!D17=0,"не сформирован", "в стадии формирования")))</f>
        <v/>
      </c>
      <c r="DR15" s="82" t="str">
        <f>IF('Социально-коммуникативное разви'!E17="","",IF('Социально-коммуникативное разви'!E17=2,"сформирован",IF('Социально-коммуникативное разви'!E17=0,"не сформирован", "в стадии формирования")))</f>
        <v/>
      </c>
      <c r="DS15" s="82" t="str">
        <f>IF('Социально-коммуникативное разви'!F17="","",IF('Социально-коммуникативное разви'!F17=2,"сформирован",IF('Социально-коммуникативное разви'!F17=0,"не сформирован", "в стадии формирования")))</f>
        <v/>
      </c>
      <c r="DT15" s="82"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DU15" s="82" t="str">
        <f>IF('Социально-коммуникативное разви'!Q17="","",IF('Социально-коммуникативное разви'!Q17=2,"сформирован",IF('Социально-коммуникативное разви'!Q17=0,"не сформирован", "в стадии формирования")))</f>
        <v/>
      </c>
      <c r="DV15" s="82" t="str">
        <f>IF('Социально-коммуникативное разви'!R17="","",IF('Социально-коммуникативное разви'!R17=2,"сформирован",IF('Социально-коммуникативное разви'!R17=0,"не сформирован", "в стадии формирования")))</f>
        <v/>
      </c>
      <c r="DW15" s="82" t="str">
        <f>IF('Социально-коммуникативное разви'!S17="","",IF('Социально-коммуникативное разви'!S17=2,"сформирован",IF('Социально-коммуникативное разви'!S17=0,"не сформирован", "в стадии формирования")))</f>
        <v/>
      </c>
      <c r="DX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5" s="82" t="str">
        <f>IF('Социально-коммуникативное разви'!T17="","",IF('Социально-коммуникативное разви'!T17=2,"сформирован",IF('Социально-коммуникативное разви'!T17=0,"не сформирован", "в стадии формирования")))</f>
        <v/>
      </c>
      <c r="EB15" s="82" t="str">
        <f>IF('Социально-коммуникативное разви'!Y17="","",IF('Социально-коммуникативное разви'!Y17=2,"сформирован",IF('Социально-коммуникативное разви'!Y17=0,"не сформирован", "в стадии формирования")))</f>
        <v/>
      </c>
      <c r="EC15" s="82" t="str">
        <f>IF('Социально-коммуникативное разви'!Z17="","",IF('Социально-коммуникативное разви'!Z17=2,"сформирован",IF('Социально-коммуникативное разви'!Z17=0,"не сформирован", "в стадии формирования")))</f>
        <v/>
      </c>
      <c r="ED15" s="82" t="str">
        <f>IF('Социально-коммуникативное разви'!AU17="","",IF('Социально-коммуникативное разви'!AU17=2,"сформирован",IF('Социально-коммуникативное разви'!AU17=0,"не сформирован", "в стадии формирования")))</f>
        <v/>
      </c>
      <c r="EE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5" s="82" t="str">
        <f>IF('Социально-коммуникативное разви'!AZ17="","",IF('Социально-коммуникативное разви'!AZ17=2,"сформирован",IF('Социально-коммуникативное разви'!AZ17=0,"не сформирован", "в стадии формирования")))</f>
        <v/>
      </c>
      <c r="EG15" s="82" t="str">
        <f>IF('Социально-коммуникативное разви'!BA17="","",IF('Социально-коммуникативное разви'!BA17=2,"сформирован",IF('Социально-коммуникативное разви'!BA17=0,"не сформирован", "в стадии формирования")))</f>
        <v/>
      </c>
      <c r="EH15" s="82" t="str">
        <f>IF('Социально-коммуникативное разви'!BB17="","",IF('Социально-коммуникативное разви'!BB17=2,"сформирован",IF('Социально-коммуникативное разви'!BB17=0,"не сформирован", "в стадии формирования")))</f>
        <v/>
      </c>
      <c r="EI15" s="82" t="str">
        <f>IF('Познавательное развитие'!G17="","",IF('Познавательное развитие'!G17=2,"сформирован",IF('Познавательное развитие'!G17=0,"не сформирован", "в стадии формирования")))</f>
        <v/>
      </c>
      <c r="EJ15" s="82" t="e">
        <f>IF('Познавательное развитие'!#REF!="","",IF('Познавательное развитие'!#REF!=2,"сформирован",IF('Познавательное развитие'!#REF!=0,"не сформирован", "в стадии формирования")))</f>
        <v>#REF!</v>
      </c>
      <c r="EK15" s="82" t="str">
        <f>IF('Познавательное развитие'!H17="","",IF('Познавательное развитие'!H17=2,"сформирован",IF('Познавательное развитие'!H17=0,"не сформирован", "в стадии формирования")))</f>
        <v/>
      </c>
      <c r="EL15" s="82" t="e">
        <f>IF('Познавательное развитие'!#REF!="","",IF('Познавательное развитие'!#REF!=2,"сформирован",IF('Познавательное развитие'!#REF!=0,"не сформирован", "в стадии формирования")))</f>
        <v>#REF!</v>
      </c>
      <c r="EM15" s="82" t="str">
        <f>IF('Познавательное развитие'!T17="","",IF('Познавательное развитие'!T17=2,"сформирован",IF('Познавательное развитие'!T17=0,"не сформирован", "в стадии формирования")))</f>
        <v/>
      </c>
      <c r="EN15" s="82" t="e">
        <f>IF('Познавательное развитие'!#REF!="","",IF('Познавательное развитие'!#REF!=2,"сформирован",IF('Познавательное развитие'!#REF!=0,"не сформирован", "в стадии формирования")))</f>
        <v>#REF!</v>
      </c>
      <c r="EO15" s="82" t="str">
        <f>IF('Познавательное развитие'!U17="","",IF('Познавательное развитие'!U17=2,"сформирован",IF('Познавательное развитие'!U17=0,"не сформирован", "в стадии формирования")))</f>
        <v/>
      </c>
      <c r="EP15" s="82" t="str">
        <f>IF('Познавательное развитие'!W17="","",IF('Познавательное развитие'!W17=2,"сформирован",IF('Познавательное развитие'!W17=0,"не сформирован", "в стадии формирования")))</f>
        <v/>
      </c>
      <c r="EQ15" s="82" t="str">
        <f>IF('Познавательное развитие'!X17="","",IF('Познавательное развитие'!X17=2,"сформирован",IF('Познавательное развитие'!X17=0,"не сформирован", "в стадии формирования")))</f>
        <v/>
      </c>
      <c r="ER15" s="82" t="str">
        <f>IF('Познавательное развитие'!AB17="","",IF('Познавательное развитие'!AB17=2,"сформирован",IF('Познавательное развитие'!AB17=0,"не сформирован", "в стадии формирования")))</f>
        <v/>
      </c>
      <c r="ES15" s="82" t="str">
        <f>IF('Познавательное развитие'!AC17="","",IF('Познавательное развитие'!AC17=2,"сформирован",IF('Познавательное развитие'!AC17=0,"не сформирован", "в стадии формирования")))</f>
        <v/>
      </c>
      <c r="ET15" s="82" t="str">
        <f>IF('Познавательное развитие'!AD17="","",IF('Познавательное развитие'!AD17=2,"сформирован",IF('Познавательное развитие'!AD17=0,"не сформирован", "в стадии формирования")))</f>
        <v/>
      </c>
      <c r="EU15" s="82" t="str">
        <f>IF('Познавательное развитие'!AE17="","",IF('Познавательное развитие'!AE17=2,"сформирован",IF('Познавательное развитие'!AE17=0,"не сформирован", "в стадии формирования")))</f>
        <v/>
      </c>
      <c r="EV15" s="82" t="str">
        <f>IF('Познавательное развитие'!AF17="","",IF('Познавательное развитие'!AF17=2,"сформирован",IF('Познавательное развитие'!AF17=0,"не сформирован", "в стадии формирования")))</f>
        <v/>
      </c>
      <c r="EW15" s="82" t="e">
        <f>IF('Познавательное развитие'!#REF!="","",IF('Познавательное развитие'!#REF!=2,"сформирован",IF('Познавательное развитие'!#REF!=0,"не сформирован", "в стадии формирования")))</f>
        <v>#REF!</v>
      </c>
      <c r="EX15" s="82" t="str">
        <f>IF('Познавательное развитие'!AG17="","",IF('Познавательное развитие'!AG17=2,"сформирован",IF('Познавательное развитие'!AG17=0,"не сформирован", "в стадии формирования")))</f>
        <v/>
      </c>
      <c r="EY15" s="82" t="str">
        <f>IF('Познавательное развитие'!AH17="","",IF('Познавательное развитие'!AH17=2,"сформирован",IF('Познавательное развитие'!AH17=0,"не сформирован", "в стадии формирования")))</f>
        <v/>
      </c>
      <c r="EZ15" s="82" t="e">
        <f>IF('Познавательное развитие'!#REF!="","",IF('Познавательное развитие'!#REF!=2,"сформирован",IF('Познавательное развитие'!#REF!=0,"не сформирован", "в стадии формирования")))</f>
        <v>#REF!</v>
      </c>
      <c r="FA15" s="82" t="str">
        <f>IF('Познавательное развитие'!AI17="","",IF('Познавательное развитие'!AI17=2,"сформирован",IF('Познавательное развитие'!AI17=0,"не сформирован", "в стадии формирования")))</f>
        <v/>
      </c>
      <c r="FB15" s="82" t="str">
        <f>IF('Познавательное развитие'!AJ17="","",IF('Познавательное развитие'!AJ17=2,"сформирован",IF('Познавательное развитие'!AJ17=0,"не сформирован", "в стадии формирования")))</f>
        <v/>
      </c>
      <c r="FC15" s="82" t="str">
        <f>IF('Познавательное развитие'!AK17="","",IF('Познавательное развитие'!AK17=2,"сформирован",IF('Познавательное развитие'!AK17=0,"не сформирован", "в стадии формирования")))</f>
        <v/>
      </c>
      <c r="FD15" s="82" t="str">
        <f>IF('Познавательное развитие'!AL17="","",IF('Познавательное развитие'!AL17=2,"сформирован",IF('Познавательное развитие'!AL17=0,"не сформирован", "в стадии формирования")))</f>
        <v/>
      </c>
      <c r="FE15" s="82" t="str">
        <f>IF('Речевое развитие'!Q16="","",IF('Речевое развитие'!Q16=2,"сформирован",IF('Речевое развитие'!Q16=0,"не сформирован", "в стадии формирования")))</f>
        <v/>
      </c>
      <c r="FF15" s="82" t="str">
        <f>IF('Речевое развитие'!R16="","",IF('Речевое развитие'!R16=2,"сформирован",IF('Речевое развитие'!R16=0,"не сформирован", "в стадии формирования")))</f>
        <v/>
      </c>
      <c r="FG15" s="82" t="str">
        <f>IF('Речевое развитие'!S16="","",IF('Речевое развитие'!S16=2,"сформирован",IF('Речевое развитие'!S16=0,"не сформирован", "в стадии формирования")))</f>
        <v/>
      </c>
      <c r="FH15" s="82" t="str">
        <f>IF('Речевое развитие'!T16="","",IF('Речевое развитие'!T16=2,"сформирован",IF('Речевое развитие'!T16=0,"не сформирован", "в стадии формирования")))</f>
        <v/>
      </c>
      <c r="FI15" s="82" t="str">
        <f>IF('Речевое развитие'!U16="","",IF('Речевое развитие'!U16=2,"сформирован",IF('Речевое развитие'!U16=0,"не сформирован", "в стадии формирования")))</f>
        <v/>
      </c>
      <c r="FJ15" s="82" t="e">
        <f>IF('Речевое развитие'!#REF!="","",IF('Речевое развитие'!#REF!=2,"сформирован",IF('Речевое развитие'!#REF!=0,"не сформирован", "в стадии формирования")))</f>
        <v>#REF!</v>
      </c>
      <c r="FK15" s="82" t="str">
        <f>IF('Художественно-эстетическое разв'!S17="","",IF('Художественно-эстетическое разв'!S17=2,"сформирован",IF('Художественно-эстетическое разв'!S17=0,"не сформирован", "в стадии формирования")))</f>
        <v/>
      </c>
      <c r="FL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M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5" s="82" t="str">
        <f>IF('Физическое развитие'!T16="","",IF('Физическое развитие'!T16=2,"сформирован",IF('Физическое развитие'!T16=0,"не сформирован", "в стадии формирования")))</f>
        <v/>
      </c>
      <c r="FO15" s="82" t="str">
        <f>IF('Физическое развитие'!U16="","",IF('Физическое развитие'!U16=2,"сформирован",IF('Физическое развитие'!U16=0,"не сформирован", "в стадии формирования")))</f>
        <v/>
      </c>
      <c r="FP15" s="82" t="str">
        <f>IF('Физическое развитие'!V16="","",IF('Физическое развитие'!V16=2,"сформирован",IF('Физическое развитие'!V16=0,"не сформирован", "в стадии формирования")))</f>
        <v/>
      </c>
      <c r="FQ15" s="82" t="e">
        <f>IF('Физическое развитие'!#REF!="","",IF('Физическое развитие'!#REF!=2,"сформирован",IF('Физическое развитие'!#REF!=0,"не сформирован", "в стадии формирования")))</f>
        <v>#REF!</v>
      </c>
      <c r="FR15" s="214" t="str">
        <f>IF('Социально-коммуникативное разви'!D17="","",IF('Социально-коммуникативное разви'!E17="","",IF('Социально-коммуникативное разви'!F17="","",IF('Социально-коммуникативное разви'!G17="","",IF('Социально-коммуникативное разви'!Q17="","",IF('Социально-коммуникативное разви'!R17="","",IF('Социально-коммуникативное разви'!S17="","",IF('Социально-коммуникативное разви'!#REF!="","",IF('Социально-коммуникативное разви'!#REF!="","",IF('Социально-коммуникативное разви'!#REF!="","",IF('Социально-коммуникативное разви'!T17="","",IF('Социально-коммуникативное разви'!Y17="","",IF('Социально-коммуникативное разви'!Z17="","",IF('Социально-коммуникативное разви'!AU17="","",IF('Социально-коммуникативное разви'!#REF!="","",IF('Социально-коммуникативное разви'!AZ17="","",IF('Социально-коммуникативное разви'!BA17="","",IF('Социально-коммуникативное разви'!BB17="","",IF('Познавательное развитие'!G17="","",IF('Познавательное развитие'!#REF!="","",IF('Познавательное развитие'!H17="","",IF('Познавательное развитие'!#REF!="","",IF('Познавательное развитие'!T17="","",IF('Познавательное развитие'!#REF!="","",IF('Познавательное развитие'!U17="","",IF('Познавательное развитие'!W17="","",IF('Познавательное развитие'!X17="","",IF('Познавательное развитие'!AB17="","",IF('Познавательное развитие'!AC17="","",IF('Познавательное развитие'!AD17="","",IF('Познавательное развитие'!AE17="","",IF('Познавательное развитие'!AF17="","",IF('Познавательное развитие'!#REF!="","",IF('Познавательное развитие'!AG17="","",IF('Познавательное развитие'!AH17="","",IF('Познавательное развитие'!#REF!="","",IF('Познавательное развитие'!AI17="","",IF('Познавательное развитие'!AJ17="","",IF('Познавательное развитие'!AK17="","",IF('Познавательное развитие'!AL17="","",IF('Речевое развитие'!Q16="","",IF('Речевое развитие'!R16="","",IF('Речевое развитие'!S16="","",IF('Речевое развитие'!T16="","",IF('Речевое развитие'!U16="","",IF('Речевое развитие'!#REF!="","",IF('Художественно-эстетическое разв'!S17="","",IF('Художественно-эстетическое разв'!#REF!="","",IF('Художественно-эстетическое разв'!#REF!="","",IF('Физическое развитие'!T16="","",IF('Физическое развитие'!U16="","",IF('Физическое развитие'!V16="","",IF('Физическое развитие'!#REF!="","",('Социально-коммуникативное разви'!D17+'Социально-коммуникативное разви'!E17+'Социально-коммуникативное разви'!F17+'Социально-коммуникативное разви'!G17+'Социально-коммуникативное разви'!Q17+'Социально-коммуникативное разви'!R17+'Социально-коммуникативное разви'!S17+'Социально-коммуникативное разви'!#REF!+'Социально-коммуникативное разви'!#REF!+'Социально-коммуникативное разви'!#REF!+'Социально-коммуникативное разви'!T17+'Социально-коммуникативное разви'!Y17+'Социально-коммуникативное разви'!Z17+'Социально-коммуникативное разви'!AU17+'Социально-коммуникативное разви'!#REF!+'Социально-коммуникативное разви'!AZ17+'Социально-коммуникативное разви'!BA17+'Социально-коммуникативное разви'!BB17+'Познавательное развитие'!G17+'Познавательное развитие'!#REF!+'Познавательное развитие'!H17+'Познавательное развитие'!#REF!+'Познавательное развитие'!T17+'Познавательное развитие'!#REF!+'Познавательное развитие'!U17+'Познавательное развитие'!W17+'Познавательное развитие'!X17+'Познавательное развитие'!AB17+'Познавательное развитие'!AC17+'Познавательное развитие'!AD17+'Познавательное развитие'!AE17+'Познавательное развитие'!AF17+'Познавательное развитие'!#REF!+'Познавательное развитие'!AG17+'Познавательное развитие'!AH17+'Познавательное развитие'!#REF!+'Познавательное развитие'!AI17+'Познавательное развитие'!AJ17+'Познавательное развитие'!AK17+'Познавательное развитие'!AL17+'Речевое развитие'!Q16+'Речевое развитие'!R16+'Речевое развитие'!S16+'Речевое развитие'!T16+'Речевое развитие'!U16+'Речевое развитие'!#REF!+'Художественно-эстетическое разв'!S17+'Художественно-эстетическое разв'!#REF!+'Художественно-эстетическое разв'!#REF!+'Физическое развитие'!T16+'Физическое развитие'!U16+'Физическое развитие'!V16+'Физическое развитие'!#REF!)/53)))))))))))))))))))))))))))))))))))))))))))))))))))))</f>
        <v/>
      </c>
      <c r="FS15" s="82" t="str">
        <f>'Целевые ориентиры'!EC16</f>
        <v/>
      </c>
    </row>
    <row r="16" spans="1:175">
      <c r="A16" s="82">
        <f>список!A15</f>
        <v>14</v>
      </c>
      <c r="B16" s="82" t="str">
        <f>IF(список!B15="","",список!B15)</f>
        <v/>
      </c>
      <c r="C16" s="82">
        <f>список!C15</f>
        <v>0</v>
      </c>
      <c r="D16" s="82" t="str">
        <f>IF('Социально-коммуникативное разви'!AA18="","",IF('Социально-коммуникативное разви'!AA18=2,"сформирован",IF('Социально-коммуникативное разви'!AA18=0,"не сформирован", "в стадии формирования")))</f>
        <v/>
      </c>
      <c r="E16" s="82" t="str">
        <f>IF('Социально-коммуникативное разви'!AF18="","",IF('Социально-коммуникативное разви'!AF18=2,"сформирован",IF('Социально-коммуникативное разви'!AF18=0,"не сформирован", "в стадии формирования")))</f>
        <v/>
      </c>
      <c r="F16" s="82" t="str">
        <f>IF('Социально-коммуникативное разви'!AG18="","",IF('Социально-коммуникативное разви'!AG18=2,"сформирован",IF('Социально-коммуникативное разви'!AG18=0,"не сформирован", "в стадии формирования")))</f>
        <v/>
      </c>
      <c r="G16" s="82" t="str">
        <f>IF('Социально-коммуникативное разви'!AH18="","",IF('Социально-коммуникативное разви'!AH18=2,"сформирован",IF('Социально-коммуникативное разви'!AH18=0,"не сформирован", "в стадии формирования")))</f>
        <v/>
      </c>
      <c r="H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6" s="82" t="str">
        <f>IF('Социально-коммуникативное разви'!AJ18="","",IF('Социально-коммуникативное разви'!AJ18=2,"сформирован",IF('Социально-коммуникативное разви'!AJ18=0,"не сформирован", "в стадии формирования")))</f>
        <v/>
      </c>
      <c r="K16" s="82" t="str">
        <f>IF('Социально-коммуникативное разви'!AK18="","",IF('Социально-коммуникативное разви'!AK18=2,"сформирован",IF('Социально-коммуникативное разви'!AK18=0,"не сформирован", "в стадии формирования")))</f>
        <v/>
      </c>
      <c r="L16" s="82" t="e">
        <f>IF('Познавательное развитие'!#REF!="","",IF('Познавательное развитие'!#REF!=2,"сформирован",IF('Познавательное развитие'!#REF!=0,"не сформирован", "в стадии формирования")))</f>
        <v>#REF!</v>
      </c>
      <c r="M16" s="82" t="str">
        <f>IF('Познавательное развитие'!D18="","",IF('Познавательное развитие'!D18=2,"сформирован",IF('Познавательное развитие'!D18=0,"не сформирован", "в стадии формирования")))</f>
        <v/>
      </c>
      <c r="N16" s="82" t="e">
        <f>IF('Познавательное развитие'!#REF!="","",IF('Познавательное развитие'!#REF!=2,"сформирован",IF('Познавательное развитие'!#REF!=0,"не сформирован", "в стадии формирования")))</f>
        <v>#REF!</v>
      </c>
      <c r="O16" s="82" t="str">
        <f>IF('Познавательное развитие'!I18="","",IF('Познавательное развитие'!I18=2,"сформирован",IF('Познавательное развитие'!I18=0,"не сформирован", "в стадии формирования")))</f>
        <v/>
      </c>
      <c r="P16" s="82" t="str">
        <f>IF('Познавательное развитие'!M18="","",IF('Познавательное развитие'!M18=2,"сформирован",IF('Познавательное развитие'!M18=0,"не сформирован", "в стадии формирования")))</f>
        <v/>
      </c>
      <c r="Q16" s="82" t="str">
        <f>IF('Познавательное развитие'!N18="","",IF('Познавательное развитие'!N18=2,"сформирован",IF('Познавательное развитие'!N18=0,"не сформирован", "в стадии формирования")))</f>
        <v/>
      </c>
      <c r="R16" s="82" t="str">
        <f>IF('Познавательное развитие'!O18="","",IF('Познавательное развитие'!O18=2,"сформирован",IF('Познавательное развитие'!O18=0,"не сформирован", "в стадии формирования")))</f>
        <v/>
      </c>
      <c r="S16" s="82" t="str">
        <f>IF('Познавательное развитие'!P18="","",IF('Познавательное развитие'!P18=2,"сформирован",IF('Познавательное развитие'!P18=0,"не сформирован", "в стадии формирования")))</f>
        <v/>
      </c>
      <c r="T16" s="82" t="str">
        <f>IF('Познавательное развитие'!Q18="","",IF('Познавательное развитие'!Q18=2,"сформирован",IF('Познавательное развитие'!Q18=0,"не сформирован", "в стадии формирования")))</f>
        <v/>
      </c>
      <c r="U16" s="82" t="str">
        <f>IF('Познавательное развитие'!Y18="","",IF('Познавательное развитие'!Y18=2,"сформирован",IF('Познавательное развитие'!Y18=0,"не сформирован", "в стадии формирования")))</f>
        <v/>
      </c>
      <c r="V16" s="82"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W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6" s="82" t="str">
        <f>IF('Художественно-эстетическое разв'!G18="","",IF('Художественно-эстетическое разв'!G18=2,"сформирован",IF('Художественно-эстетическое разв'!G18=0,"не сформирован", "в стадии формирования")))</f>
        <v/>
      </c>
      <c r="Y16" s="82" t="str">
        <f>IF('Художественно-эстетическое разв'!H18="","",IF('Художественно-эстетическое разв'!H18=2,"сформирован",IF('Художественно-эстетическое разв'!H18=0,"не сформирован", "в стадии формирования")))</f>
        <v/>
      </c>
      <c r="Z16" s="82" t="str">
        <f>IF('Художественно-эстетическое разв'!I18="","",IF('Художественно-эстетическое разв'!I18=2,"сформирован",IF('Художественно-эстетическое разв'!I18=0,"не сформирован", "в стадии формирования")))</f>
        <v/>
      </c>
      <c r="AA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6" s="82" t="str">
        <f>IF('Художественно-эстетическое разв'!L18="","",IF('Художественно-эстетическое разв'!L18=2,"сформирован",IF('Художественно-эстетическое разв'!L18=0,"не сформирован", "в стадии формирования")))</f>
        <v/>
      </c>
      <c r="AC16" s="82" t="str">
        <f>IF('Художественно-эстетическое разв'!M18="","",IF('Художественно-эстетическое разв'!M18=2,"сформирован",IF('Художественно-эстетическое разв'!M18=0,"не сформирован", "в стадии формирования")))</f>
        <v/>
      </c>
      <c r="AD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6" s="82" t="str">
        <f>IF('Художественно-эстетическое разв'!U18="","",IF('Художественно-эстетическое разв'!U18=2,"сформирован",IF('Художественно-эстетическое разв'!U18=0,"не сформирован", "в стадии формирования")))</f>
        <v/>
      </c>
      <c r="AG16" s="82" t="str">
        <f>IF('Физическое развитие'!W17="","",IF('Физическое развитие'!W17=2,"сформирован",IF('Физическое развитие'!W17=0,"не сформирован", "в стадии формирования")))</f>
        <v/>
      </c>
      <c r="AH16" s="214" t="str">
        <f>IF('Социально-коммуникативное разви'!AA18="","",IF('Социально-коммуникативное разви'!AF18="","",IF('Социально-коммуникативное разви'!AG18="","",IF('Социально-коммуникативное разви'!AH18="","",IF('Социально-коммуникативное разви'!#REF!="","",IF('Социально-коммуникативное разви'!#REF!="","",IF('Социально-коммуникативное разви'!AJ18="","",IF('Социально-коммуникативное разви'!AK18="","",IF('Познавательное развитие'!#REF!="","",IF('Познавательное развитие'!D18="","",IF('Познавательное развитие'!#REF!="","",IF('Познавательное развитие'!I18="","",IF('Познавательное развитие'!M18="","",IF('Познавательное развитие'!N18="","",IF('Познавательное развитие'!O18="","",IF('Познавательное развитие'!P18="","",IF('Познавательное развитие'!Q18="","",IF('Познавательное развитие'!Y18="","",IF('Художественно-эстетическое разв'!D18="","",IF('Художественно-эстетическое разв'!#REF!="","",IF('Художественно-эстетическое разв'!G18="","",IF('Художественно-эстетическое разв'!H18="","",IF('Художественно-эстетическое разв'!I18="","",IF('Художественно-эстетическое разв'!#REF!="","",IF('Художественно-эстетическое разв'!L18="","",IF('Художественно-эстетическое разв'!M18="","",IF('Художественно-эстетическое разв'!#REF!="","",IF('Художественно-эстетическое разв'!#REF!="","",IF('Художественно-эстетическое разв'!U18="","",IF('Физическое развитие'!#REF!="","",('Социально-коммуникативное разви'!AA18+'Социально-коммуникативное разви'!AF18+'Социально-коммуникативное разви'!AG18+'Социально-коммуникативное разви'!AH18+'Социально-коммуникативное разви'!#REF!+'Социально-коммуникативное разви'!#REF!+'Социально-коммуникативное разви'!AJ18+'Социально-коммуникативное разви'!AK18+'Познавательное развитие'!#REF!+'Познавательное развитие'!D18+'Познавательное развитие'!#REF!+'Познавательное развитие'!I18+'Познавательное развитие'!M18+'Познавательное развитие'!N18+'Познавательное развитие'!O18+'Познавательное развитие'!P18+'Познавательное развитие'!Q18+'Познавательное развитие'!Y18+'Художественно-эстетическое разв'!D18+'Художественно-эстетическое разв'!#REF!+'Художественно-эстетическое разв'!G18+'Художественно-эстетическое разв'!H18+'Художественно-эстетическое разв'!I18+'Художественно-эстетическое разв'!#REF!+'Художественно-эстетическое разв'!L18+'Художественно-эстетическое разв'!M18+'Художественно-эстетическое разв'!#REF!+'Художественно-эстетическое разв'!#REF!+'Художественно-эстетическое разв'!U18+'Физическое развитие'!#REF!)/30))))))))))))))))))))))))))))))</f>
        <v/>
      </c>
      <c r="AI16" s="82" t="str">
        <f>'Целевые ориентиры'!AA17</f>
        <v/>
      </c>
      <c r="AJ16" s="82"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AK16" s="82"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AL16" s="82" t="str">
        <f>IF('Социально-коммуникативное разви'!I18="","",IF('Социально-коммуникативное разви'!I18=2,"сформирован",IF('Социально-коммуникативное разви'!I18=0,"не сформирован", "в стадии формирования")))</f>
        <v/>
      </c>
      <c r="AM16" s="82" t="str">
        <f>IF('Социально-коммуникативное разви'!J18="","",IF('Социально-коммуникативное разви'!J18=2,"сформирован",IF('Социально-коммуникативное разви'!J18=0,"не сформирован", "в стадии формирования")))</f>
        <v/>
      </c>
      <c r="AN16" s="82"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AO16" s="82"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AP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6" s="82" t="str">
        <f>IF('Социально-коммуникативное разви'!X18="","",IF('Социально-коммуникативное разви'!X18=2,"сформирован",IF('Социально-коммуникативное разви'!X18=0,"не сформирован", "в стадии формирования")))</f>
        <v/>
      </c>
      <c r="AR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6" s="82" t="e">
        <f>IF('Познавательное развитие'!#REF!="","",IF('Познавательное развитие'!#REF!=2,"сформирован",IF('Познавательное развитие'!#REF!=0,"не сформирован", "в стадии формирования")))</f>
        <v>#REF!</v>
      </c>
      <c r="AT16" s="82" t="str">
        <f>IF('Познавательное развитие'!V18="","",IF('Познавательное развитие'!V18=2,"сформирован",IF('Познавательное развитие'!V18=0,"не сформирован", "в стадии формирования")))</f>
        <v/>
      </c>
      <c r="AU16" s="82" t="str">
        <f>IF('Художественно-эстетическое разв'!Z18="","",IF('Художественно-эстетическое разв'!Z18=2,"сформирован",IF('Художественно-эстетическое разв'!Z18=0,"не сформирован", "в стадии формирования")))</f>
        <v/>
      </c>
      <c r="AV16" s="82" t="str">
        <f>IF('Художественно-эстетическое разв'!AE18="","",IF('Художественно-эстетическое разв'!AE18=2,"сформирован",IF('Художественно-эстетическое разв'!AE18=0,"не сформирован", "в стадии формирования")))</f>
        <v/>
      </c>
      <c r="AW16" s="82" t="e">
        <f>IF('Физическое развитие'!#REF!="","",IF('Физическое развитие'!#REF!=2,"сформирован",IF('Физическое развитие'!#REF!=0,"не сформирован", "в стадии формирования")))</f>
        <v>#REF!</v>
      </c>
      <c r="AX16" s="82" t="e">
        <f>IF('Физическое развитие'!#REF!="","",IF('Физическое развитие'!#REF!=2,"сформирован",IF('Физическое развитие'!#REF!=0,"не сформирован", "в стадии формирования")))</f>
        <v>#REF!</v>
      </c>
      <c r="AY16" s="214" t="str">
        <f>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разви'!#REF!="","",IF('Социально-коммуникативное разви'!X18="","",IF('Социально-коммуникативное разви'!#REF!="","",IF('Познавательное развитие'!#REF!="","",IF('Познавательное развитие'!V18="","",IF('Художественно-эстетическое разв'!Z18="","",IF('Художественно-эстетическое разв'!AE18="","",IF('Физическое развитие'!#REF!="","",IF('Физическое развитие'!#REF!="","",('Социально-коммуникативное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разви'!#REF!+'Социально-коммуникативное разви'!X18+'Социально-коммуникативное разви'!#REF!+'Познавательное развитие'!#REF!+'Познавательное развитие'!V18+'Художественно-эстетическое разв'!Z18+'Художественно-эстетическое разв'!AE18+'Физическое развитие'!#REF!+'Физическое развитие'!#REF!)/15)))))))))))))))</f>
        <v/>
      </c>
      <c r="AZ16" s="82" t="str">
        <f>'Целевые ориентиры'!AM17</f>
        <v/>
      </c>
      <c r="BA16" s="82" t="str">
        <f>IF('Социально-коммуникативное разви'!U18="","",IF('Социально-коммуникативное разви'!U18=2,"сформирован",IF('Социально-коммуникативное разви'!U18=0,"не сформирован", "в стадии формирования")))</f>
        <v/>
      </c>
      <c r="BB16" s="82" t="str">
        <f>IF('Социально-коммуникативное разви'!V18="","",IF('Социально-коммуникативное разви'!V18=2,"сформирован",IF('Социально-коммуникативное разви'!V18=0,"не сформирован", "в стадии формирования")))</f>
        <v/>
      </c>
      <c r="BC16" s="82" t="str">
        <f>IF('Социально-коммуникативное разви'!W18="","",IF('Социально-коммуникативное разви'!W18=2,"сформирован",IF('Социально-коммуникативное разви'!W18=0,"не сформирован", "в стадии формирования")))</f>
        <v/>
      </c>
      <c r="BD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6" s="82" t="str">
        <f>IF('Художественно-эстетическое разв'!AC18="","",IF('Художественно-эстетическое разв'!AC18=2,"сформирован",IF('Художественно-эстетическое разв'!AC18=0,"не сформирован", "в стадии формирования")))</f>
        <v/>
      </c>
      <c r="BG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6" s="82" t="str">
        <f>IF('Художественно-эстетическое разв'!AD18="","",IF('Художественно-эстетическое разв'!AD18=2,"сформирован",IF('Художественно-эстетическое разв'!AD18=0,"не сформирован", "в стадии формирования")))</f>
        <v/>
      </c>
      <c r="BI16" s="214" t="str">
        <f>IF('Социально-коммуникативное разви'!U18="","",IF('Социально-коммуникативное разви'!V18="","",IF('Социально-коммуникативное разви'!W18="","",IF('Художественно-эстетическое разв'!#REF!="","",IF('Художественно-эстетическое разв'!#REF!="","",IF('Художественно-эстетическое разв'!AC18="","",IF('Художественно-эстетическое разв'!#REF!="","",IF('Художественно-эстетическое разв'!AD18="","",('Социально-коммуникативное разви'!U18+'Социально-коммуникативное разви'!V18+'Социально-коммуникативное разви'!W18+'Художественно-эстетическое разв'!#REF!+'Художественно-эстетическое разв'!#REF!+'Художественно-эстетическое разв'!AC18+'Художественно-эстетическое разв'!#REF!+'Художественно-эстетическое разв'!AD18)/8))))))))</f>
        <v/>
      </c>
      <c r="BJ16" s="82" t="str">
        <f>'Целевые ориентиры'!AT17</f>
        <v/>
      </c>
      <c r="BK16" s="82" t="str">
        <f>IF('Речевое развитие'!D17="","",IF('Речевое развитие'!D17=2,"сформирован",IF('Речевое развитие'!D17=0,"не сформирован", "в стадии формирования")))</f>
        <v/>
      </c>
      <c r="BL16" s="82" t="e">
        <f>IF('Речевое развитие'!#REF!="","",IF('Речевое развитие'!#REF!=2,"сформирован",IF('Речевое развитие'!#REF!=0,"не сформирован", "в стадии формирования")))</f>
        <v>#REF!</v>
      </c>
      <c r="BM16" s="82" t="str">
        <f>IF('Речевое развитие'!E17="","",IF('Речевое развитие'!E17=2,"сформирован",IF('Речевое развитие'!E17=0,"не сформирован", "в стадии формирования")))</f>
        <v/>
      </c>
      <c r="BN16" s="82" t="str">
        <f>IF('Речевое развитие'!F17="","",IF('Речевое развитие'!F17=2,"сформирован",IF('Речевое развитие'!F17=0,"не сформирован", "в стадии формирования")))</f>
        <v/>
      </c>
      <c r="BO16" s="82" t="str">
        <f>IF('Речевое развитие'!G17="","",IF('Речевое развитие'!G17=2,"сформирован",IF('Речевое развитие'!G17=0,"не сформирован", "в стадии формирования")))</f>
        <v/>
      </c>
      <c r="BP16" s="82" t="str">
        <f>IF('Речевое развитие'!H17="","",IF('Речевое развитие'!H17=2,"сформирован",IF('Речевое развитие'!H17=0,"не сформирован", "в стадии формирования")))</f>
        <v/>
      </c>
      <c r="BQ16" s="82" t="e">
        <f>IF('Речевое развитие'!#REF!="","",IF('Речевое развитие'!#REF!=2,"сформирован",IF('Речевое развитие'!#REF!=0,"не сформирован", "в стадии формирования")))</f>
        <v>#REF!</v>
      </c>
      <c r="BR16" s="82" t="str">
        <f>IF('Речевое развитие'!I17="","",IF('Речевое развитие'!I17=2,"сформирован",IF('Речевое развитие'!I17=0,"не сформирован", "в стадии формирования")))</f>
        <v/>
      </c>
      <c r="BS16" s="82" t="str">
        <f>IF('Речевое развитие'!J17="","",IF('Речевое развитие'!J17=2,"сформирован",IF('Речевое развитие'!J17=0,"не сформирован", "в стадии формирования")))</f>
        <v/>
      </c>
      <c r="BT16" s="82" t="str">
        <f>IF('Речевое развитие'!K17="","",IF('Речевое развитие'!K17=2,"сформирован",IF('Речевое развитие'!K17=0,"не сформирован", "в стадии формирования")))</f>
        <v/>
      </c>
      <c r="BU16" s="82" t="str">
        <f>IF('Речевое развитие'!L17="","",IF('Речевое развитие'!L17=2,"сформирован",IF('Речевое развитие'!L17=0,"не сформирован", "в стадии формирования")))</f>
        <v/>
      </c>
      <c r="BV16" s="82" t="str">
        <f>IF('Речевое развитие'!M17="","",IF('Речевое развитие'!M17=2,"сформирован",IF('Речевое развитие'!M17=0,"не сформирован", "в стадии формирования")))</f>
        <v/>
      </c>
      <c r="BW16" s="82" t="str">
        <f>IF('Речевое развитие'!N17="","",IF('Речевое развитие'!N17=2,"сформирован",IF('Речевое развитие'!N17=0,"не сформирован", "в стадии формирования")))</f>
        <v/>
      </c>
      <c r="BX16" s="82" t="str">
        <f>IF('Речевое развитие'!D17="","",IF('Речевое развитие'!#REF!="","",IF('Речевое развитие'!E17="","",IF('Речевое развитие'!F17="","",IF('Речевое развитие'!G17="","",IF('Речевое развитие'!H17="","",IF('Речевое развитие'!#REF!="","",IF('Речевое развитие'!I17="","",IF('Речевое развитие'!J17="","",IF('Речевое развитие'!K17="","",IF('Речевое развитие'!L17="","",IF('Речевое развитие'!M17="","",IF('Речевое развитие'!N17="","",('Речевое развитие'!D17+'Речевое развитие'!#REF!+'Речевое развитие'!E17+'Речевое развитие'!F17+'Речевое развитие'!G17+'Речевое развитие'!H17+'Речевое развитие'!#REF!+'Речевое развитие'!I17+'Речевое развитие'!J17+'Речевое развитие'!K17+'Речевое развитие'!L17+'Речевое развитие'!M17+'Речевое развитие'!N17)/13)))))))))))))</f>
        <v/>
      </c>
      <c r="BY16" s="82" t="str">
        <f>'Целевые ориентиры'!BG17</f>
        <v/>
      </c>
      <c r="BZ16" s="82" t="str">
        <f>IF('Художественно-эстетическое разв'!Y18="","",IF('Художественно-эстетическое разв'!Y18=2,"сформирован",IF('Художественно-эстетическое разв'!Y18=0,"не сформирован", "в стадии формирования")))</f>
        <v/>
      </c>
      <c r="CA16" s="82" t="e">
        <f>IF('Физическое развитие'!#REF!="","",IF('Физическое развитие'!#REF!=2,"сформирован",IF('Физическое развитие'!#REF!=0,"не сформирован", "в стадии формирования")))</f>
        <v>#REF!</v>
      </c>
      <c r="CB16" s="82" t="e">
        <f>IF('Физическое развитие'!#REF!="","",IF('Физическое развитие'!#REF!=2,"сформирован",IF('Физическое развитие'!#REF!=0,"не сформирован", "в стадии формирования")))</f>
        <v>#REF!</v>
      </c>
      <c r="CC16" s="82" t="str">
        <f>IF('Физическое развитие'!D17="","",IF('Физическое развитие'!D17=2,"сформирован",IF('Физическое развитие'!D17=0,"не сформирован", "в стадии формирования")))</f>
        <v/>
      </c>
      <c r="CD16" s="82" t="str">
        <f>IF('Физическое развитие'!E17="","",IF('Физическое развитие'!E17=2,"сформирован",IF('Физическое развитие'!E17=0,"не сформирован", "в стадии формирования")))</f>
        <v/>
      </c>
      <c r="CE16" s="82" t="str">
        <f>IF('Физическое развитие'!F17="","",IF('Физическое развитие'!F17=2,"сформирован",IF('Физическое развитие'!F17=0,"не сформирован", "в стадии формирования")))</f>
        <v/>
      </c>
      <c r="CF16" s="82" t="str">
        <f>IF('Физическое развитие'!H17="","",IF('Физическое развитие'!H17=2,"сформирован",IF('Физическое развитие'!H17=0,"не сформирован", "в стадии формирования")))</f>
        <v/>
      </c>
      <c r="CG16" s="82" t="str">
        <f>IF('Физическое развитие'!I17="","",IF('Физическое развитие'!I17=2,"сформирован",IF('Физическое развитие'!I17=0,"не сформирован", "в стадии формирования")))</f>
        <v/>
      </c>
      <c r="CH16" s="82" t="str">
        <f>IF('Физическое развитие'!J17="","",IF('Физическое развитие'!J17=2,"сформирован",IF('Физическое развитие'!J17=0,"не сформирован", "в стадии формирования")))</f>
        <v/>
      </c>
      <c r="CI16" s="82" t="str">
        <f>IF('Физическое развитие'!L17="","",IF('Физическое развитие'!L17=2,"сформирован",IF('Физическое развитие'!L17=0,"не сформирован", "в стадии формирования")))</f>
        <v/>
      </c>
      <c r="CJ16" s="82" t="str">
        <f>IF('Физическое развитие'!M17="","",IF('Физическое развитие'!M17=2,"сформирован",IF('Физическое развитие'!M17=0,"не сформирован", "в стадии формирования")))</f>
        <v/>
      </c>
      <c r="CK16" s="82" t="e">
        <f>IF('Физическое развитие'!#REF!="","",IF('Физическое развитие'!#REF!=2,"сформирован",IF('Физическое развитие'!#REF!=0,"не сформирован", "в стадии формирования")))</f>
        <v>#REF!</v>
      </c>
      <c r="CL16" s="82" t="e">
        <f>IF('Физическое развитие'!#REF!="","",IF('Физическое развитие'!#REF!=2,"сформирован",IF('Физическое развитие'!#REF!=0,"не сформирован", "в стадии формирования")))</f>
        <v>#REF!</v>
      </c>
      <c r="CM16" s="82" t="e">
        <f>IF('Физическое развитие'!#REF!="","",IF('Физическое развитие'!#REF!=2,"сформирован",IF('Физическое развитие'!#REF!=0,"не сформирован", "в стадии формирования")))</f>
        <v>#REF!</v>
      </c>
      <c r="CN16" s="82" t="str">
        <f>IF('Физическое развитие'!N17="","",IF('Физическое развитие'!N17=2,"сформирован",IF('Физическое развитие'!N17=0,"не сформирован", "в стадии формирования")))</f>
        <v/>
      </c>
      <c r="CO16" s="82" t="str">
        <f>IF('Физическое развитие'!O17="","",IF('Физическое развитие'!O17=2,"сформирован",IF('Физическое развитие'!O17=0,"не сформирован", "в стадии формирования")))</f>
        <v/>
      </c>
      <c r="CP16" s="82" t="str">
        <f>IF('Физическое развитие'!P17="","",IF('Физическое развитие'!P17=2,"сформирован",IF('Физическое развитие'!P17=0,"не сформирован", "в стадии формирования")))</f>
        <v/>
      </c>
      <c r="CQ16" s="82" t="str">
        <f>IF('Физическое развитие'!Q17="","",IF('Физическое развитие'!Q17=2,"сформирован",IF('Физическое развитие'!Q17=0,"не сформирован", "в стадии формирования")))</f>
        <v/>
      </c>
      <c r="CR16" s="214" t="str">
        <f>IF('Художественно-эстетическое разв'!Y18="","",IF('Физическое развитие'!#REF!="","",IF('Физическое развитие'!#REF!="","",IF('Физическое развитие'!D17="","",IF('Физическое развитие'!E17="","",IF('Физическое развитие'!F17="","",IF('Физическое развитие'!H17="","",IF('Физическое развитие'!I17="","",IF('Физическое развитие'!J17="","",IF('Физическое развитие'!L17="","",IF('Физическое развитие'!M17="","",IF('Физическое развитие'!#REF!="","",IF('Физическое развитие'!#REF!="","",IF('Физическое развитие'!#REF!="","",IF('Физическое развитие'!N17="","",IF('Физическое развитие'!O17="","",IF('Физическое развитие'!P17="","",IF('Физическое развитие'!Q17="","",('Художественно-эстетическое разв'!Y18+'Физическое развитие'!#REF!+'Физическое развитие'!#REF!+'Физическое развитие'!D17+'Физическое развитие'!E17+'Физическое развитие'!F17+'Физическое развитие'!H17+'Физическое развитие'!I17+'Физическое развитие'!J17+'Физическое развитие'!L17+'Физическое развитие'!M17+'Физическое развитие'!#REF!+'Физическое развитие'!#REF!+'Физическое развитие'!#REF!+'Физическое развитие'!N17+'Физическое развитие'!O17+'Физическое развитие'!P17+'Физическое развитие'!Q17)/18))))))))))))))))))</f>
        <v/>
      </c>
      <c r="CS16" s="82" t="str">
        <f>'Целевые ориентиры'!BW17</f>
        <v/>
      </c>
      <c r="CT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6" s="82"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CV16" s="82" t="str">
        <f>IF('Социально-коммуникативное разви'!N18="","",IF('Социально-коммуникативное разви'!N18=2,"сформирован",IF('Социально-коммуникативное разви'!N18=0,"не сформирован", "в стадии формирования")))</f>
        <v/>
      </c>
      <c r="CW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6" s="82" t="str">
        <f>IF('Социально-коммуникативное разви'!AI18="","",IF('Социально-коммуникативное разви'!AI18=2,"сформирован",IF('Социально-коммуникативное разви'!AI18=0,"не сформирован", "в стадии формирования")))</f>
        <v/>
      </c>
      <c r="CY16" s="82" t="str">
        <f>IF('Социально-коммуникативное разви'!AN18="","",IF('Социально-коммуникативное разви'!AN18=2,"сформирован",IF('Социально-коммуникативное разви'!AN18=0,"не сформирован", "в стадии формирования")))</f>
        <v/>
      </c>
      <c r="CZ16" s="82" t="str">
        <f>IF('Социально-коммуникативное разви'!AO18="","",IF('Социально-коммуникативное разви'!AO18=2,"сформирован",IF('Социально-коммуникативное разви'!AO18=0,"не сформирован", "в стадии формирования")))</f>
        <v/>
      </c>
      <c r="DA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6" s="82" t="str">
        <f>IF('Социально-коммуникативное разви'!AP18="","",IF('Социально-коммуникативное разви'!AP18=2,"сформирован",IF('Социально-коммуникативное разви'!AP18=0,"не сформирован", "в стадии формирования")))</f>
        <v/>
      </c>
      <c r="DC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6" s="82" t="str">
        <f>IF('Социально-коммуникативное разви'!AQ18="","",IF('Социально-коммуникативное разви'!AQ18=2,"сформирован",IF('Социально-коммуникативное разви'!AQ18=0,"не сформирован", "в стадии формирования")))</f>
        <v/>
      </c>
      <c r="DE16" s="82" t="str">
        <f>IF('Социально-коммуникативное разви'!AR18="","",IF('Социально-коммуникативное разви'!AR18=2,"сформирован",IF('Социально-коммуникативное разви'!AR18=0,"не сформирован", "в стадии формирования")))</f>
        <v/>
      </c>
      <c r="DF16" s="82" t="str">
        <f>IF('Социально-коммуникативное разви'!AS18="","",IF('Социально-коммуникативное разви'!AS18=2,"сформирован",IF('Социально-коммуникативное разви'!AS18=0,"не сформирован", "в стадии формирования")))</f>
        <v/>
      </c>
      <c r="DG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6" s="82" t="str">
        <f>IF('Социально-коммуникативное разви'!AT18="","",IF('Социально-коммуникативное разви'!AT18=2,"сформирован",IF('Социально-коммуникативное разви'!AT18=0,"не сформирован", "в стадии формирования")))</f>
        <v/>
      </c>
      <c r="DI16" s="82" t="str">
        <f>IF('Социально-коммуникативное разви'!AV18="","",IF('Социально-коммуникативное разви'!AV18=2,"сформирован",IF('Социально-коммуникативное разви'!AV18=0,"не сформирован", "в стадии формирования")))</f>
        <v/>
      </c>
      <c r="DJ16" s="82" t="str">
        <f>IF('Социально-коммуникативное разви'!AW18="","",IF('Социально-коммуникативное разви'!AW18=2,"сформирован",IF('Социально-коммуникативное разви'!AW18=0,"не сформирован", "в стадии формирования")))</f>
        <v/>
      </c>
      <c r="DK16" s="82" t="str">
        <f>IF('Социально-коммуникативное разви'!AX18="","",IF('Социально-коммуникативное разви'!AX18=2,"сформирован",IF('Социально-коммуникативное разви'!AX18=0,"не сформирован", "в стадии формирования")))</f>
        <v/>
      </c>
      <c r="DL16" s="82" t="str">
        <f>IF('Социально-коммуникативное разви'!AY18="","",IF('Социально-коммуникативное разви'!AY18=2,"сформирован",IF('Социально-коммуникативное разви'!AY18=0,"не сформирован", "в стадии формирования")))</f>
        <v/>
      </c>
      <c r="DM16" s="82" t="str">
        <f>IF('Физическое развитие'!K17="","",IF('Физическое развитие'!K17=2,"сформирован",IF('Физическое развитие'!K17=0,"не сформирован", "в стадии формирования")))</f>
        <v/>
      </c>
      <c r="DN16" s="82" t="e">
        <f>IF('Физическое развитие'!#REF!="","",IF('Физическое развитие'!#REF!=2,"сформирован",IF('Физическое развитие'!#REF!=0,"не сформирован", "в стадии формирования")))</f>
        <v>#REF!</v>
      </c>
      <c r="DO16" s="214" t="e">
        <f>IF('Социально-коммуникативное разви'!#REF!="","",IF('Социально-коммуникативное разви'!M18="","",IF('Социально-коммуникативное разви'!N18="","",IF('Социально-коммуникативное разви'!#REF!="","",IF('Социально-коммуникативное разви'!AI18="","",IF('Социально-коммуникативное разви'!AN18="","",IF('Социально-коммуникативное разви'!AO18="","",IF('Социально-коммуникативное разви'!#REF!="","",IF('Социально-коммуникативное разви'!AP18="","",IF('Социально-коммуникативное разви'!#REF!="","",IF('Социально-коммуникативное разви'!AQ18="","",IF('Социально-коммуникативное разви'!AR18="","",IF('Социально-коммуникативное разви'!AS18="","",IF('Социально-коммуникативное разви'!#REF!="","",IF('Социально-коммуникативное разви'!AT18="","",IF('Социально-коммуникативное разви'!AV18="","",IF('Социально-коммуникативное разви'!AW18="","",IF('Социально-коммуникативное разви'!AX18="","",IF('Социально-коммуникативное разви'!AY18="","",IF('Физическое развитие'!K17="","",IF('Физическое развитие'!#REF!="","",('Социально-коммуникативное разви'!#REF!+'Социально-коммуникативное разви'!M18+'Социально-коммуникативное разви'!N18+'Социально-коммуникативное разви'!#REF!+'Социально-коммуникативное разви'!AI18+'Социально-коммуникативное разви'!AN18+'Социально-коммуникативное разви'!AO18+'Социально-коммуникативное разви'!#REF!+'Социально-коммуникативное разви'!AP18+'Социально-коммуникативное разви'!#REF!+'Социально-коммуникативное разви'!AQ18+'Социально-коммуникативное разви'!AR18+'Социально-коммуникативное разви'!AS18+'Социально-коммуникативное разви'!#REF!+'Социально-коммуникативное разви'!AT18+'Социально-коммуникативное разви'!AV18+'Социально-коммуникативное разви'!AW18+'Социально-коммуникативное разви'!AX18+'Социально-коммуникативное разви'!AY18+'Физическое развитие'!K17+'Физическое развитие'!#REF!)/21)))))))))))))))))))))</f>
        <v>#REF!</v>
      </c>
      <c r="DP16" s="82" t="str">
        <f>'Целевые ориентиры'!CN17</f>
        <v/>
      </c>
      <c r="DQ16" s="82" t="str">
        <f>IF('Социально-коммуникативное разви'!D18="","",IF('Социально-коммуникативное разви'!D18=2,"сформирован",IF('Социально-коммуникативное разви'!D18=0,"не сформирован", "в стадии формирования")))</f>
        <v/>
      </c>
      <c r="DR16" s="82" t="str">
        <f>IF('Социально-коммуникативное разви'!E18="","",IF('Социально-коммуникативное разви'!E18=2,"сформирован",IF('Социально-коммуникативное разви'!E18=0,"не сформирован", "в стадии формирования")))</f>
        <v/>
      </c>
      <c r="DS16" s="82" t="str">
        <f>IF('Социально-коммуникативное разви'!F18="","",IF('Социально-коммуникативное разви'!F18=2,"сформирован",IF('Социально-коммуникативное разви'!F18=0,"не сформирован", "в стадии формирования")))</f>
        <v/>
      </c>
      <c r="DT16" s="82"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DU16" s="82" t="str">
        <f>IF('Социально-коммуникативное разви'!Q18="","",IF('Социально-коммуникативное разви'!Q18=2,"сформирован",IF('Социально-коммуникативное разви'!Q18=0,"не сформирован", "в стадии формирования")))</f>
        <v/>
      </c>
      <c r="DV16" s="82" t="str">
        <f>IF('Социально-коммуникативное разви'!R18="","",IF('Социально-коммуникативное разви'!R18=2,"сформирован",IF('Социально-коммуникативное разви'!R18=0,"не сформирован", "в стадии формирования")))</f>
        <v/>
      </c>
      <c r="DW16" s="82" t="str">
        <f>IF('Социально-коммуникативное разви'!S18="","",IF('Социально-коммуникативное разви'!S18=2,"сформирован",IF('Социально-коммуникативное разви'!S18=0,"не сформирован", "в стадии формирования")))</f>
        <v/>
      </c>
      <c r="DX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6" s="82" t="str">
        <f>IF('Социально-коммуникативное разви'!T18="","",IF('Социально-коммуникативное разви'!T18=2,"сформирован",IF('Социально-коммуникативное разви'!T18=0,"не сформирован", "в стадии формирования")))</f>
        <v/>
      </c>
      <c r="EB16" s="82" t="str">
        <f>IF('Социально-коммуникативное разви'!Y18="","",IF('Социально-коммуникативное разви'!Y18=2,"сформирован",IF('Социально-коммуникативное разви'!Y18=0,"не сформирован", "в стадии формирования")))</f>
        <v/>
      </c>
      <c r="EC16" s="82" t="str">
        <f>IF('Социально-коммуникативное разви'!Z18="","",IF('Социально-коммуникативное разви'!Z18=2,"сформирован",IF('Социально-коммуникативное разви'!Z18=0,"не сформирован", "в стадии формирования")))</f>
        <v/>
      </c>
      <c r="ED16" s="82" t="str">
        <f>IF('Социально-коммуникативное разви'!AU18="","",IF('Социально-коммуникативное разви'!AU18=2,"сформирован",IF('Социально-коммуникативное разви'!AU18=0,"не сформирован", "в стадии формирования")))</f>
        <v/>
      </c>
      <c r="EE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6" s="82" t="str">
        <f>IF('Социально-коммуникативное разви'!AZ18="","",IF('Социально-коммуникативное разви'!AZ18=2,"сформирован",IF('Социально-коммуникативное разви'!AZ18=0,"не сформирован", "в стадии формирования")))</f>
        <v/>
      </c>
      <c r="EG16" s="82" t="str">
        <f>IF('Социально-коммуникативное разви'!BA18="","",IF('Социально-коммуникативное разви'!BA18=2,"сформирован",IF('Социально-коммуникативное разви'!BA18=0,"не сформирован", "в стадии формирования")))</f>
        <v/>
      </c>
      <c r="EH16" s="82" t="str">
        <f>IF('Социально-коммуникативное разви'!BB18="","",IF('Социально-коммуникативное разви'!BB18=2,"сформирован",IF('Социально-коммуникативное разви'!BB18=0,"не сформирован", "в стадии формирования")))</f>
        <v/>
      </c>
      <c r="EI16" s="82" t="str">
        <f>IF('Познавательное развитие'!G18="","",IF('Познавательное развитие'!G18=2,"сформирован",IF('Познавательное развитие'!G18=0,"не сформирован", "в стадии формирования")))</f>
        <v/>
      </c>
      <c r="EJ16" s="82" t="e">
        <f>IF('Познавательное развитие'!#REF!="","",IF('Познавательное развитие'!#REF!=2,"сформирован",IF('Познавательное развитие'!#REF!=0,"не сформирован", "в стадии формирования")))</f>
        <v>#REF!</v>
      </c>
      <c r="EK16" s="82" t="str">
        <f>IF('Познавательное развитие'!H18="","",IF('Познавательное развитие'!H18=2,"сформирован",IF('Познавательное развитие'!H18=0,"не сформирован", "в стадии формирования")))</f>
        <v/>
      </c>
      <c r="EL16" s="82" t="e">
        <f>IF('Познавательное развитие'!#REF!="","",IF('Познавательное развитие'!#REF!=2,"сформирован",IF('Познавательное развитие'!#REF!=0,"не сформирован", "в стадии формирования")))</f>
        <v>#REF!</v>
      </c>
      <c r="EM16" s="82" t="str">
        <f>IF('Познавательное развитие'!T18="","",IF('Познавательное развитие'!T18=2,"сформирован",IF('Познавательное развитие'!T18=0,"не сформирован", "в стадии формирования")))</f>
        <v/>
      </c>
      <c r="EN16" s="82" t="e">
        <f>IF('Познавательное развитие'!#REF!="","",IF('Познавательное развитие'!#REF!=2,"сформирован",IF('Познавательное развитие'!#REF!=0,"не сформирован", "в стадии формирования")))</f>
        <v>#REF!</v>
      </c>
      <c r="EO16" s="82" t="str">
        <f>IF('Познавательное развитие'!U18="","",IF('Познавательное развитие'!U18=2,"сформирован",IF('Познавательное развитие'!U18=0,"не сформирован", "в стадии формирования")))</f>
        <v/>
      </c>
      <c r="EP16" s="82" t="str">
        <f>IF('Познавательное развитие'!W18="","",IF('Познавательное развитие'!W18=2,"сформирован",IF('Познавательное развитие'!W18=0,"не сформирован", "в стадии формирования")))</f>
        <v/>
      </c>
      <c r="EQ16" s="82" t="str">
        <f>IF('Познавательное развитие'!X18="","",IF('Познавательное развитие'!X18=2,"сформирован",IF('Познавательное развитие'!X18=0,"не сформирован", "в стадии формирования")))</f>
        <v/>
      </c>
      <c r="ER16" s="82" t="str">
        <f>IF('Познавательное развитие'!AB18="","",IF('Познавательное развитие'!AB18=2,"сформирован",IF('Познавательное развитие'!AB18=0,"не сформирован", "в стадии формирования")))</f>
        <v/>
      </c>
      <c r="ES16" s="82" t="str">
        <f>IF('Познавательное развитие'!AC18="","",IF('Познавательное развитие'!AC18=2,"сформирован",IF('Познавательное развитие'!AC18=0,"не сформирован", "в стадии формирования")))</f>
        <v/>
      </c>
      <c r="ET16" s="82" t="str">
        <f>IF('Познавательное развитие'!AD18="","",IF('Познавательное развитие'!AD18=2,"сформирован",IF('Познавательное развитие'!AD18=0,"не сформирован", "в стадии формирования")))</f>
        <v/>
      </c>
      <c r="EU16" s="82" t="str">
        <f>IF('Познавательное развитие'!AE18="","",IF('Познавательное развитие'!AE18=2,"сформирован",IF('Познавательное развитие'!AE18=0,"не сформирован", "в стадии формирования")))</f>
        <v/>
      </c>
      <c r="EV16" s="82" t="str">
        <f>IF('Познавательное развитие'!AF18="","",IF('Познавательное развитие'!AF18=2,"сформирован",IF('Познавательное развитие'!AF18=0,"не сформирован", "в стадии формирования")))</f>
        <v/>
      </c>
      <c r="EW16" s="82" t="e">
        <f>IF('Познавательное развитие'!#REF!="","",IF('Познавательное развитие'!#REF!=2,"сформирован",IF('Познавательное развитие'!#REF!=0,"не сформирован", "в стадии формирования")))</f>
        <v>#REF!</v>
      </c>
      <c r="EX16" s="82" t="str">
        <f>IF('Познавательное развитие'!AG18="","",IF('Познавательное развитие'!AG18=2,"сформирован",IF('Познавательное развитие'!AG18=0,"не сформирован", "в стадии формирования")))</f>
        <v/>
      </c>
      <c r="EY16" s="82" t="str">
        <f>IF('Познавательное развитие'!AH18="","",IF('Познавательное развитие'!AH18=2,"сформирован",IF('Познавательное развитие'!AH18=0,"не сформирован", "в стадии формирования")))</f>
        <v/>
      </c>
      <c r="EZ16" s="82" t="e">
        <f>IF('Познавательное развитие'!#REF!="","",IF('Познавательное развитие'!#REF!=2,"сформирован",IF('Познавательное развитие'!#REF!=0,"не сформирован", "в стадии формирования")))</f>
        <v>#REF!</v>
      </c>
      <c r="FA16" s="82" t="str">
        <f>IF('Познавательное развитие'!AI18="","",IF('Познавательное развитие'!AI18=2,"сформирован",IF('Познавательное развитие'!AI18=0,"не сформирован", "в стадии формирования")))</f>
        <v/>
      </c>
      <c r="FB16" s="82" t="str">
        <f>IF('Познавательное развитие'!AJ18="","",IF('Познавательное развитие'!AJ18=2,"сформирован",IF('Познавательное развитие'!AJ18=0,"не сформирован", "в стадии формирования")))</f>
        <v/>
      </c>
      <c r="FC16" s="82" t="str">
        <f>IF('Познавательное развитие'!AK18="","",IF('Познавательное развитие'!AK18=2,"сформирован",IF('Познавательное развитие'!AK18=0,"не сформирован", "в стадии формирования")))</f>
        <v/>
      </c>
      <c r="FD16" s="82" t="str">
        <f>IF('Познавательное развитие'!AL18="","",IF('Познавательное развитие'!AL18=2,"сформирован",IF('Познавательное развитие'!AL18=0,"не сформирован", "в стадии формирования")))</f>
        <v/>
      </c>
      <c r="FE16" s="82" t="str">
        <f>IF('Речевое развитие'!Q17="","",IF('Речевое развитие'!Q17=2,"сформирован",IF('Речевое развитие'!Q17=0,"не сформирован", "в стадии формирования")))</f>
        <v/>
      </c>
      <c r="FF16" s="82" t="str">
        <f>IF('Речевое развитие'!R17="","",IF('Речевое развитие'!R17=2,"сформирован",IF('Речевое развитие'!R17=0,"не сформирован", "в стадии формирования")))</f>
        <v/>
      </c>
      <c r="FG16" s="82" t="str">
        <f>IF('Речевое развитие'!S17="","",IF('Речевое развитие'!S17=2,"сформирован",IF('Речевое развитие'!S17=0,"не сформирован", "в стадии формирования")))</f>
        <v/>
      </c>
      <c r="FH16" s="82" t="str">
        <f>IF('Речевое развитие'!T17="","",IF('Речевое развитие'!T17=2,"сформирован",IF('Речевое развитие'!T17=0,"не сформирован", "в стадии формирования")))</f>
        <v/>
      </c>
      <c r="FI16" s="82" t="str">
        <f>IF('Речевое развитие'!U17="","",IF('Речевое развитие'!U17=2,"сформирован",IF('Речевое развитие'!U17=0,"не сформирован", "в стадии формирования")))</f>
        <v/>
      </c>
      <c r="FJ16" s="82" t="e">
        <f>IF('Речевое развитие'!#REF!="","",IF('Речевое развитие'!#REF!=2,"сформирован",IF('Речевое развитие'!#REF!=0,"не сформирован", "в стадии формирования")))</f>
        <v>#REF!</v>
      </c>
      <c r="FK16" s="82" t="str">
        <f>IF('Художественно-эстетическое разв'!S18="","",IF('Художественно-эстетическое разв'!S18=2,"сформирован",IF('Художественно-эстетическое разв'!S18=0,"не сформирован", "в стадии формирования")))</f>
        <v/>
      </c>
      <c r="FL16" s="82" t="str">
        <f>IF('Художественно-эстетическое разв'!T18="","",IF('Художественно-эстетическое разв'!T18=2,"сформирован",IF('Художественно-эстетическое разв'!T18=0,"не сформирован", "в стадии формирования")))</f>
        <v/>
      </c>
      <c r="FM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6" s="82" t="str">
        <f>IF('Физическое развитие'!T17="","",IF('Физическое развитие'!T17=2,"сформирован",IF('Физическое развитие'!T17=0,"не сформирован", "в стадии формирования")))</f>
        <v/>
      </c>
      <c r="FO16" s="82" t="str">
        <f>IF('Физическое развитие'!U17="","",IF('Физическое развитие'!U17=2,"сформирован",IF('Физическое развитие'!U17=0,"не сформирован", "в стадии формирования")))</f>
        <v/>
      </c>
      <c r="FP16" s="82" t="str">
        <f>IF('Физическое развитие'!V17="","",IF('Физическое развитие'!V17=2,"сформирован",IF('Физическое развитие'!V17=0,"не сформирован", "в стадии формирования")))</f>
        <v/>
      </c>
      <c r="FQ16" s="82" t="e">
        <f>IF('Физическое развитие'!#REF!="","",IF('Физическое развитие'!#REF!=2,"сформирован",IF('Физическое развитие'!#REF!=0,"не сформирован", "в стадии формирования")))</f>
        <v>#REF!</v>
      </c>
      <c r="FR16" s="214" t="str">
        <f>IF('Социально-коммуникативное разви'!D18="","",IF('Социально-коммуникативное разви'!E18="","",IF('Социально-коммуникативное разви'!F18="","",IF('Социально-коммуникативное разви'!G18="","",IF('Социально-коммуникативное разви'!Q18="","",IF('Социально-коммуникативное разви'!R18="","",IF('Социально-коммуникативное разви'!S18="","",IF('Социально-коммуникативное разви'!#REF!="","",IF('Социально-коммуникативное разви'!#REF!="","",IF('Социально-коммуникативное разви'!#REF!="","",IF('Социально-коммуникативное разви'!T18="","",IF('Социально-коммуникативное разви'!Y18="","",IF('Социально-коммуникативное разви'!Z18="","",IF('Социально-коммуникативное разви'!AU18="","",IF('Социально-коммуникативное разви'!#REF!="","",IF('Социально-коммуникативное разви'!AZ18="","",IF('Социально-коммуникативное разви'!BA18="","",IF('Социально-коммуникативное разви'!BB18="","",IF('Познавательное развитие'!G18="","",IF('Познавательное развитие'!#REF!="","",IF('Познавательное развитие'!H18="","",IF('Познавательное развитие'!#REF!="","",IF('Познавательное развитие'!T18="","",IF('Познавательное развитие'!#REF!="","",IF('Познавательное развитие'!U18="","",IF('Познавательное развитие'!W18="","",IF('Познавательное развитие'!X18="","",IF('Познавательное развитие'!AB18="","",IF('Познавательное развитие'!AC18="","",IF('Познавательное развитие'!AD18="","",IF('Познавательное развитие'!AE18="","",IF('Познавательное развитие'!AF18="","",IF('Познавательное развитие'!#REF!="","",IF('Познавательное развитие'!AG18="","",IF('Познавательное развитие'!AH18="","",IF('Познавательное развитие'!#REF!="","",IF('Познавательное развитие'!AI18="","",IF('Познавательное развитие'!AJ18="","",IF('Познавательное развитие'!AK18="","",IF('Познавательное развитие'!AL18="","",IF('Речевое развитие'!Q17="","",IF('Речевое развитие'!R17="","",IF('Речевое развитие'!S17="","",IF('Речевое развитие'!T17="","",IF('Речевое развитие'!U17="","",IF('Речевое развитие'!#REF!="","",IF('Художественно-эстетическое разв'!S18="","",IF('Художественно-эстетическое разв'!T18="","",IF('Художественно-эстетическое разв'!#REF!="","",IF('Физическое развитие'!T17="","",IF('Физическое развитие'!U17="","",IF('Физическое развитие'!V17="","",IF('Физическое развитие'!#REF!="","",('Социально-коммуникативное разви'!D18+'Социально-коммуникативное разви'!E18+'Социально-коммуникативное разви'!F18+'Социально-коммуникативное разви'!G18+'Социально-коммуникативное разви'!Q18+'Социально-коммуникативное разви'!R18+'Социально-коммуникативное разви'!S18+'Социально-коммуникативное разви'!#REF!+'Социально-коммуникативное разви'!#REF!+'Социально-коммуникативное разви'!#REF!+'Социально-коммуникативное разви'!T18+'Социально-коммуникативное разви'!Y18+'Социально-коммуникативное разви'!Z18+'Социально-коммуникативное разви'!AU18+'Социально-коммуникативное разви'!#REF!+'Социально-коммуникативное разви'!AZ18+'Социально-коммуникативное разви'!BA18+'Социально-коммуникативное разви'!BB18+'Познавательное развитие'!G18+'Познавательное развитие'!#REF!+'Познавательное развитие'!H18+'Познавательное развитие'!#REF!+'Познавательное развитие'!T18+'Познавательное развитие'!#REF!+'Познавательное развитие'!U18+'Познавательное развитие'!W18+'Познавательное развитие'!X18+'Познавательное развитие'!AB18+'Познавательное развитие'!AC18+'Познавательное развитие'!AD18+'Познавательное развитие'!AE18+'Познавательное развитие'!AF18+'Познавательное развитие'!#REF!+'Познавательное развитие'!AG18+'Познавательное развитие'!AH18+'Познавательное развитие'!#REF!+'Познавательное развитие'!AI18+'Познавательное развитие'!AJ18+'Познавательное развитие'!AK18+'Познавательное развитие'!AL18+'Речевое развитие'!Q17+'Речевое развитие'!R17+'Речевое развитие'!S17+'Речевое развитие'!T17+'Речевое развитие'!U17+'Речевое развитие'!#REF!+'Художественно-эстетическое разв'!S18+'Художественно-эстетическое разв'!T18+'Художественно-эстетическое разв'!#REF!+'Физическое развитие'!T17+'Физическое развитие'!U17+'Физическое развитие'!V17+'Физическое развитие'!#REF!)/53)))))))))))))))))))))))))))))))))))))))))))))))))))))</f>
        <v/>
      </c>
      <c r="FS16" s="82" t="str">
        <f>'Целевые ориентиры'!EC17</f>
        <v/>
      </c>
    </row>
    <row r="17" spans="1:175">
      <c r="A17" s="82">
        <f>список!A16</f>
        <v>15</v>
      </c>
      <c r="B17" s="82" t="str">
        <f>IF(список!B16="","",список!B16)</f>
        <v/>
      </c>
      <c r="C17" s="82">
        <f>список!C16</f>
        <v>0</v>
      </c>
      <c r="D17" s="82" t="str">
        <f>IF('Социально-коммуникативное разви'!AA19="","",IF('Социально-коммуникативное разви'!AA19=2,"сформирован",IF('Социально-коммуникативное разви'!AA19=0,"не сформирован", "в стадии формирования")))</f>
        <v/>
      </c>
      <c r="E17" s="82" t="str">
        <f>IF('Социально-коммуникативное разви'!AF19="","",IF('Социально-коммуникативное разви'!AF19=2,"сформирован",IF('Социально-коммуникативное разви'!AF19=0,"не сформирован", "в стадии формирования")))</f>
        <v/>
      </c>
      <c r="F17" s="82" t="str">
        <f>IF('Социально-коммуникативное разви'!AG19="","",IF('Социально-коммуникативное разви'!AG19=2,"сформирован",IF('Социально-коммуникативное разви'!AG19=0,"не сформирован", "в стадии формирования")))</f>
        <v/>
      </c>
      <c r="G17" s="82" t="str">
        <f>IF('Социально-коммуникативное разви'!AH19="","",IF('Социально-коммуникативное разви'!AH19=2,"сформирован",IF('Социально-коммуникативное разви'!AH19=0,"не сформирован", "в стадии формирования")))</f>
        <v/>
      </c>
      <c r="H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7" s="82" t="str">
        <f>IF('Социально-коммуникативное разви'!AJ19="","",IF('Социально-коммуникативное разви'!AJ19=2,"сформирован",IF('Социально-коммуникативное разви'!AJ19=0,"не сформирован", "в стадии формирования")))</f>
        <v/>
      </c>
      <c r="K17" s="82" t="str">
        <f>IF('Социально-коммуникативное разви'!AK19="","",IF('Социально-коммуникативное разви'!AK19=2,"сформирован",IF('Социально-коммуникативное разви'!AK19=0,"не сформирован", "в стадии формирования")))</f>
        <v/>
      </c>
      <c r="L17" s="82" t="e">
        <f>IF('Познавательное развитие'!#REF!="","",IF('Познавательное развитие'!#REF!=2,"сформирован",IF('Познавательное развитие'!#REF!=0,"не сформирован", "в стадии формирования")))</f>
        <v>#REF!</v>
      </c>
      <c r="M17" s="82" t="str">
        <f>IF('Познавательное развитие'!D19="","",IF('Познавательное развитие'!D19=2,"сформирован",IF('Познавательное развитие'!D19=0,"не сформирован", "в стадии формирования")))</f>
        <v/>
      </c>
      <c r="N17" s="82" t="e">
        <f>IF('Познавательное развитие'!#REF!="","",IF('Познавательное развитие'!#REF!=2,"сформирован",IF('Познавательное развитие'!#REF!=0,"не сформирован", "в стадии формирования")))</f>
        <v>#REF!</v>
      </c>
      <c r="O17" s="82" t="str">
        <f>IF('Познавательное развитие'!I19="","",IF('Познавательное развитие'!I19=2,"сформирован",IF('Познавательное развитие'!I19=0,"не сформирован", "в стадии формирования")))</f>
        <v/>
      </c>
      <c r="P17" s="82" t="str">
        <f>IF('Познавательное развитие'!M19="","",IF('Познавательное развитие'!M19=2,"сформирован",IF('Познавательное развитие'!M19=0,"не сформирован", "в стадии формирования")))</f>
        <v/>
      </c>
      <c r="Q17" s="82" t="str">
        <f>IF('Познавательное развитие'!N19="","",IF('Познавательное развитие'!N19=2,"сформирован",IF('Познавательное развитие'!N19=0,"не сформирован", "в стадии формирования")))</f>
        <v/>
      </c>
      <c r="R17" s="82" t="str">
        <f>IF('Познавательное развитие'!O19="","",IF('Познавательное развитие'!O19=2,"сформирован",IF('Познавательное развитие'!O19=0,"не сформирован", "в стадии формирования")))</f>
        <v/>
      </c>
      <c r="S17" s="82" t="str">
        <f>IF('Познавательное развитие'!P19="","",IF('Познавательное развитие'!P19=2,"сформирован",IF('Познавательное развитие'!P19=0,"не сформирован", "в стадии формирования")))</f>
        <v/>
      </c>
      <c r="T17" s="82" t="str">
        <f>IF('Познавательное развитие'!Q19="","",IF('Познавательное развитие'!Q19=2,"сформирован",IF('Познавательное развитие'!Q19=0,"не сформирован", "в стадии формирования")))</f>
        <v/>
      </c>
      <c r="U17" s="82" t="str">
        <f>IF('Познавательное развитие'!Y19="","",IF('Познавательное развитие'!Y19=2,"сформирован",IF('Познавательное развитие'!Y19=0,"не сформирован", "в стадии формирования")))</f>
        <v/>
      </c>
      <c r="V17" s="82"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W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7" s="82" t="str">
        <f>IF('Художественно-эстетическое разв'!G19="","",IF('Художественно-эстетическое разв'!G19=2,"сформирован",IF('Художественно-эстетическое разв'!G19=0,"не сформирован", "в стадии формирования")))</f>
        <v/>
      </c>
      <c r="Y17" s="82" t="str">
        <f>IF('Художественно-эстетическое разв'!H19="","",IF('Художественно-эстетическое разв'!H19=2,"сформирован",IF('Художественно-эстетическое разв'!H19=0,"не сформирован", "в стадии формирования")))</f>
        <v/>
      </c>
      <c r="Z17" s="82" t="str">
        <f>IF('Художественно-эстетическое разв'!I19="","",IF('Художественно-эстетическое разв'!I19=2,"сформирован",IF('Художественно-эстетическое разв'!I19=0,"не сформирован", "в стадии формирования")))</f>
        <v/>
      </c>
      <c r="AA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7" s="82" t="str">
        <f>IF('Художественно-эстетическое разв'!L20="","",IF('Художественно-эстетическое разв'!L20=2,"сформирован",IF('Художественно-эстетическое разв'!L20=0,"не сформирован", "в стадии формирования")))</f>
        <v/>
      </c>
      <c r="AC17" s="82" t="str">
        <f>IF('Художественно-эстетическое разв'!M19="","",IF('Художественно-эстетическое разв'!M19=2,"сформирован",IF('Художественно-эстетическое разв'!M19=0,"не сформирован", "в стадии формирования")))</f>
        <v/>
      </c>
      <c r="AD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7" s="82" t="str">
        <f>IF('Художественно-эстетическое разв'!U19="","",IF('Художественно-эстетическое разв'!U19=2,"сформирован",IF('Художественно-эстетическое разв'!U19=0,"не сформирован", "в стадии формирования")))</f>
        <v/>
      </c>
      <c r="AG17" s="82" t="str">
        <f>IF('Физическое развитие'!W18="","",IF('Физическое развитие'!W18=2,"сформирован",IF('Физическое развитие'!W18=0,"не сформирован", "в стадии формирования")))</f>
        <v/>
      </c>
      <c r="AH17" s="214" t="str">
        <f>IF('Социально-коммуникативное разви'!AA19="","",IF('Социально-коммуникативное разви'!AF19="","",IF('Социально-коммуникативное разви'!AG19="","",IF('Социально-коммуникативное разви'!AH19="","",IF('Социально-коммуникативное разви'!#REF!="","",IF('Социально-коммуникативное разви'!#REF!="","",IF('Социально-коммуникативное разви'!AJ19="","",IF('Социально-коммуникативное разви'!AK19="","",IF('Познавательное развитие'!#REF!="","",IF('Познавательное развитие'!D19="","",IF('Познавательное развитие'!#REF!="","",IF('Познавательное развитие'!I19="","",IF('Познавательное развитие'!M19="","",IF('Познавательное развитие'!N19="","",IF('Познавательное развитие'!O19="","",IF('Познавательное развитие'!P19="","",IF('Познавательное развитие'!Q19="","",IF('Познавательное развитие'!Y19="","",IF('Художественно-эстетическое разв'!D19="","",IF('Художественно-эстетическое разв'!#REF!="","",IF('Художественно-эстетическое разв'!G19="","",IF('Художественно-эстетическое разв'!H19="","",IF('Художественно-эстетическое разв'!I19="","",IF('Художественно-эстетическое разв'!#REF!="","",IF('Художественно-эстетическое разв'!L20="","",IF('Художественно-эстетическое разв'!M19="","",IF('Художественно-эстетическое разв'!#REF!="","",IF('Художественно-эстетическое разв'!#REF!="","",IF('Художественно-эстетическое разв'!U19="","",IF('Физическое развитие'!#REF!="","",('Социально-коммуникативное разви'!AA19+'Социально-коммуникативное разви'!AF19+'Социально-коммуникативное разви'!AG19+'Социально-коммуникативное разви'!AH19+'Социально-коммуникативное разви'!#REF!+'Социально-коммуникативное разви'!#REF!+'Социально-коммуникативное разви'!AJ19+'Социально-коммуникативное разви'!AK19+'Познавательное развитие'!#REF!+'Познавательное развитие'!D19+'Познавательное развитие'!#REF!+'Познавательное развитие'!I19+'Познавательное развитие'!M19+'Познавательное развитие'!N19+'Познавательное развитие'!O19+'Познавательное развитие'!P19+'Познавательное развитие'!Q19+'Познавательное развитие'!Y19+'Художественно-эстетическое разв'!D19+'Художественно-эстетическое разв'!#REF!+'Художественно-эстетическое разв'!G19+'Художественно-эстетическое разв'!H19+'Художественно-эстетическое разв'!I19+'Художественно-эстетическое разв'!#REF!+'Художественно-эстетическое разв'!L20+'Художественно-эстетическое разв'!M19+'Художественно-эстетическое разв'!#REF!+'Художественно-эстетическое разв'!#REF!+'Художественно-эстетическое разв'!U19+'Физическое развитие'!#REF!)/30))))))))))))))))))))))))))))))</f>
        <v/>
      </c>
      <c r="AI17" s="82" t="str">
        <f>'Целевые ориентиры'!AA18</f>
        <v/>
      </c>
      <c r="AJ17" s="82"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AK17" s="82"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AL17" s="82" t="str">
        <f>IF('Социально-коммуникативное разви'!I19="","",IF('Социально-коммуникативное разви'!I19=2,"сформирован",IF('Социально-коммуникативное разви'!I19=0,"не сформирован", "в стадии формирования")))</f>
        <v/>
      </c>
      <c r="AM17" s="82" t="str">
        <f>IF('Социально-коммуникативное разви'!J19="","",IF('Социально-коммуникативное разви'!J19=2,"сформирован",IF('Социально-коммуникативное разви'!J19=0,"не сформирован", "в стадии формирования")))</f>
        <v/>
      </c>
      <c r="AN17" s="82"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AO17" s="82"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AP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7" s="82" t="str">
        <f>IF('Социально-коммуникативное разви'!X19="","",IF('Социально-коммуникативное разви'!X19=2,"сформирован",IF('Социально-коммуникативное разви'!X19=0,"не сформирован", "в стадии формирования")))</f>
        <v/>
      </c>
      <c r="AR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7" s="82" t="e">
        <f>IF('Познавательное развитие'!#REF!="","",IF('Познавательное развитие'!#REF!=2,"сформирован",IF('Познавательное развитие'!#REF!=0,"не сформирован", "в стадии формирования")))</f>
        <v>#REF!</v>
      </c>
      <c r="AT17" s="82" t="str">
        <f>IF('Познавательное развитие'!V19="","",IF('Познавательное развитие'!V19=2,"сформирован",IF('Познавательное развитие'!V19=0,"не сформирован", "в стадии формирования")))</f>
        <v/>
      </c>
      <c r="AU17" s="82" t="str">
        <f>IF('Художественно-эстетическое разв'!Z19="","",IF('Художественно-эстетическое разв'!Z19=2,"сформирован",IF('Художественно-эстетическое разв'!Z19=0,"не сформирован", "в стадии формирования")))</f>
        <v/>
      </c>
      <c r="AV17" s="82" t="str">
        <f>IF('Художественно-эстетическое разв'!AE19="","",IF('Художественно-эстетическое разв'!AE19=2,"сформирован",IF('Художественно-эстетическое разв'!AE19=0,"не сформирован", "в стадии формирования")))</f>
        <v/>
      </c>
      <c r="AW17" s="82" t="e">
        <f>IF('Физическое развитие'!#REF!="","",IF('Физическое развитие'!#REF!=2,"сформирован",IF('Физическое развитие'!#REF!=0,"не сформирован", "в стадии формирования")))</f>
        <v>#REF!</v>
      </c>
      <c r="AX17" s="82" t="e">
        <f>IF('Физическое развитие'!#REF!="","",IF('Физическое развитие'!#REF!=2,"сформирован",IF('Физическое развитие'!#REF!=0,"не сформирован", "в стадии формирования")))</f>
        <v>#REF!</v>
      </c>
      <c r="AY17" s="214" t="str">
        <f>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разви'!#REF!="","",IF('Социально-коммуникативное разви'!X19="","",IF('Социально-коммуникативное разви'!#REF!="","",IF('Познавательное развитие'!#REF!="","",IF('Познавательное развитие'!V19="","",IF('Художественно-эстетическое разв'!Z19="","",IF('Художественно-эстетическое разв'!AE19="","",IF('Физическое развитие'!#REF!="","",IF('Физическое развитие'!#REF!="","",('Социально-коммуникативное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разви'!#REF!+'Социально-коммуникативное разви'!X19+'Социально-коммуникативное разви'!#REF!+'Познавательное развитие'!#REF!+'Познавательное развитие'!V19+'Художественно-эстетическое разв'!Z19+'Художественно-эстетическое разв'!AE19+'Физическое развитие'!#REF!+'Физическое развитие'!#REF!)/15)))))))))))))))</f>
        <v/>
      </c>
      <c r="AZ17" s="82" t="str">
        <f>'Целевые ориентиры'!AM18</f>
        <v/>
      </c>
      <c r="BA17" s="82" t="str">
        <f>IF('Социально-коммуникативное разви'!U19="","",IF('Социально-коммуникативное разви'!U19=2,"сформирован",IF('Социально-коммуникативное разви'!U19=0,"не сформирован", "в стадии формирования")))</f>
        <v/>
      </c>
      <c r="BB17" s="82" t="str">
        <f>IF('Социально-коммуникативное разви'!V19="","",IF('Социально-коммуникативное разви'!V19=2,"сформирован",IF('Социально-коммуникативное разви'!V19=0,"не сформирован", "в стадии формирования")))</f>
        <v/>
      </c>
      <c r="BC17" s="82" t="str">
        <f>IF('Социально-коммуникативное разви'!W19="","",IF('Социально-коммуникативное разви'!W19=2,"сформирован",IF('Социально-коммуникативное разви'!W19=0,"не сформирован", "в стадии формирования")))</f>
        <v/>
      </c>
      <c r="BD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7" s="82" t="str">
        <f>IF('Художественно-эстетическое разв'!AC19="","",IF('Художественно-эстетическое разв'!AC19=2,"сформирован",IF('Художественно-эстетическое разв'!AC19=0,"не сформирован", "в стадии формирования")))</f>
        <v/>
      </c>
      <c r="BG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7" s="82" t="str">
        <f>IF('Художественно-эстетическое разв'!AD19="","",IF('Художественно-эстетическое разв'!AD19=2,"сформирован",IF('Художественно-эстетическое разв'!AD19=0,"не сформирован", "в стадии формирования")))</f>
        <v/>
      </c>
      <c r="BI17" s="214" t="str">
        <f>IF('Социально-коммуникативное разви'!U19="","",IF('Социально-коммуникативное разви'!V19="","",IF('Социально-коммуникативное разви'!W19="","",IF('Художественно-эстетическое разв'!#REF!="","",IF('Художественно-эстетическое разв'!#REF!="","",IF('Художественно-эстетическое разв'!AC19="","",IF('Художественно-эстетическое разв'!#REF!="","",IF('Художественно-эстетическое разв'!AD19="","",('Социально-коммуникативное разви'!U19+'Социально-коммуникативное разви'!V19+'Социально-коммуникативное разви'!W19+'Художественно-эстетическое разв'!#REF!+'Художественно-эстетическое разв'!#REF!+'Художественно-эстетическое разв'!AC19+'Художественно-эстетическое разв'!#REF!+'Художественно-эстетическое разв'!AD19)/8))))))))</f>
        <v/>
      </c>
      <c r="BJ17" s="82" t="str">
        <f>'Целевые ориентиры'!AT18</f>
        <v/>
      </c>
      <c r="BK17" s="82" t="str">
        <f>IF('Речевое развитие'!D18="","",IF('Речевое развитие'!D18=2,"сформирован",IF('Речевое развитие'!D18=0,"не сформирован", "в стадии формирования")))</f>
        <v/>
      </c>
      <c r="BL17" s="82" t="e">
        <f>IF('Речевое развитие'!#REF!="","",IF('Речевое развитие'!#REF!=2,"сформирован",IF('Речевое развитие'!#REF!=0,"не сформирован", "в стадии формирования")))</f>
        <v>#REF!</v>
      </c>
      <c r="BM17" s="82" t="str">
        <f>IF('Речевое развитие'!E18="","",IF('Речевое развитие'!E18=2,"сформирован",IF('Речевое развитие'!E18=0,"не сформирован", "в стадии формирования")))</f>
        <v/>
      </c>
      <c r="BN17" s="82" t="str">
        <f>IF('Речевое развитие'!F18="","",IF('Речевое развитие'!F18=2,"сформирован",IF('Речевое развитие'!F18=0,"не сформирован", "в стадии формирования")))</f>
        <v/>
      </c>
      <c r="BO17" s="82" t="str">
        <f>IF('Речевое развитие'!G18="","",IF('Речевое развитие'!G18=2,"сформирован",IF('Речевое развитие'!G18=0,"не сформирован", "в стадии формирования")))</f>
        <v/>
      </c>
      <c r="BP17" s="82" t="str">
        <f>IF('Речевое развитие'!H18="","",IF('Речевое развитие'!H18=2,"сформирован",IF('Речевое развитие'!H18=0,"не сформирован", "в стадии формирования")))</f>
        <v/>
      </c>
      <c r="BQ17" s="82" t="e">
        <f>IF('Речевое развитие'!#REF!="","",IF('Речевое развитие'!#REF!=2,"сформирован",IF('Речевое развитие'!#REF!=0,"не сформирован", "в стадии формирования")))</f>
        <v>#REF!</v>
      </c>
      <c r="BR17" s="82" t="str">
        <f>IF('Речевое развитие'!I18="","",IF('Речевое развитие'!I18=2,"сформирован",IF('Речевое развитие'!I18=0,"не сформирован", "в стадии формирования")))</f>
        <v/>
      </c>
      <c r="BS17" s="82" t="str">
        <f>IF('Речевое развитие'!J18="","",IF('Речевое развитие'!J18=2,"сформирован",IF('Речевое развитие'!J18=0,"не сформирован", "в стадии формирования")))</f>
        <v/>
      </c>
      <c r="BT17" s="82" t="str">
        <f>IF('Речевое развитие'!K18="","",IF('Речевое развитие'!K18=2,"сформирован",IF('Речевое развитие'!K18=0,"не сформирован", "в стадии формирования")))</f>
        <v/>
      </c>
      <c r="BU17" s="82" t="str">
        <f>IF('Речевое развитие'!L18="","",IF('Речевое развитие'!L18=2,"сформирован",IF('Речевое развитие'!L18=0,"не сформирован", "в стадии формирования")))</f>
        <v/>
      </c>
      <c r="BV17" s="82" t="str">
        <f>IF('Речевое развитие'!M18="","",IF('Речевое развитие'!M18=2,"сформирован",IF('Речевое развитие'!M18=0,"не сформирован", "в стадии формирования")))</f>
        <v/>
      </c>
      <c r="BW17" s="82" t="str">
        <f>IF('Речевое развитие'!N18="","",IF('Речевое развитие'!N18=2,"сформирован",IF('Речевое развитие'!N18=0,"не сформирован", "в стадии формирования")))</f>
        <v/>
      </c>
      <c r="BX17" s="82" t="str">
        <f>IF('Речевое развитие'!D18="","",IF('Речевое развитие'!#REF!="","",IF('Речевое развитие'!E18="","",IF('Речевое развитие'!F18="","",IF('Речевое развитие'!G18="","",IF('Речевое развитие'!H18="","",IF('Речевое развитие'!#REF!="","",IF('Речевое развитие'!I18="","",IF('Речевое развитие'!J18="","",IF('Речевое развитие'!K18="","",IF('Речевое развитие'!L18="","",IF('Речевое развитие'!M18="","",IF('Речевое развитие'!N18="","",('Речевое развитие'!D18+'Речевое развитие'!#REF!+'Речевое развитие'!E18+'Речевое развитие'!F18+'Речевое развитие'!G18+'Речевое развитие'!H18+'Речевое развитие'!#REF!+'Речевое развитие'!I18+'Речевое развитие'!J18+'Речевое развитие'!K18+'Речевое развитие'!L18+'Речевое развитие'!M18+'Речевое развитие'!N18)/13)))))))))))))</f>
        <v/>
      </c>
      <c r="BY17" s="82" t="str">
        <f>'Целевые ориентиры'!BG18</f>
        <v/>
      </c>
      <c r="BZ17" s="82" t="str">
        <f>IF('Художественно-эстетическое разв'!Y19="","",IF('Художественно-эстетическое разв'!Y19=2,"сформирован",IF('Художественно-эстетическое разв'!Y19=0,"не сформирован", "в стадии формирования")))</f>
        <v/>
      </c>
      <c r="CA17" s="82" t="e">
        <f>IF('Физическое развитие'!#REF!="","",IF('Физическое развитие'!#REF!=2,"сформирован",IF('Физическое развитие'!#REF!=0,"не сформирован", "в стадии формирования")))</f>
        <v>#REF!</v>
      </c>
      <c r="CB17" s="82" t="e">
        <f>IF('Физическое развитие'!#REF!="","",IF('Физическое развитие'!#REF!=2,"сформирован",IF('Физическое развитие'!#REF!=0,"не сформирован", "в стадии формирования")))</f>
        <v>#REF!</v>
      </c>
      <c r="CC17" s="82" t="str">
        <f>IF('Физическое развитие'!D18="","",IF('Физическое развитие'!D18=2,"сформирован",IF('Физическое развитие'!D18=0,"не сформирован", "в стадии формирования")))</f>
        <v/>
      </c>
      <c r="CD17" s="82" t="str">
        <f>IF('Физическое развитие'!E18="","",IF('Физическое развитие'!E18=2,"сформирован",IF('Физическое развитие'!E18=0,"не сформирован", "в стадии формирования")))</f>
        <v/>
      </c>
      <c r="CE17" s="82" t="str">
        <f>IF('Физическое развитие'!F18="","",IF('Физическое развитие'!F18=2,"сформирован",IF('Физическое развитие'!F18=0,"не сформирован", "в стадии формирования")))</f>
        <v/>
      </c>
      <c r="CF17" s="82" t="str">
        <f>IF('Физическое развитие'!H18="","",IF('Физическое развитие'!H18=2,"сформирован",IF('Физическое развитие'!H18=0,"не сформирован", "в стадии формирования")))</f>
        <v/>
      </c>
      <c r="CG17" s="82" t="str">
        <f>IF('Физическое развитие'!I18="","",IF('Физическое развитие'!I18=2,"сформирован",IF('Физическое развитие'!I18=0,"не сформирован", "в стадии формирования")))</f>
        <v/>
      </c>
      <c r="CH17" s="82" t="str">
        <f>IF('Физическое развитие'!J18="","",IF('Физическое развитие'!J18=2,"сформирован",IF('Физическое развитие'!J18=0,"не сформирован", "в стадии формирования")))</f>
        <v/>
      </c>
      <c r="CI17" s="82" t="str">
        <f>IF('Физическое развитие'!L18="","",IF('Физическое развитие'!L18=2,"сформирован",IF('Физическое развитие'!L18=0,"не сформирован", "в стадии формирования")))</f>
        <v/>
      </c>
      <c r="CJ17" s="82" t="str">
        <f>IF('Физическое развитие'!M18="","",IF('Физическое развитие'!M18=2,"сформирован",IF('Физическое развитие'!M18=0,"не сформирован", "в стадии формирования")))</f>
        <v/>
      </c>
      <c r="CK17" s="82" t="e">
        <f>IF('Физическое развитие'!#REF!="","",IF('Физическое развитие'!#REF!=2,"сформирован",IF('Физическое развитие'!#REF!=0,"не сформирован", "в стадии формирования")))</f>
        <v>#REF!</v>
      </c>
      <c r="CL17" s="82" t="e">
        <f>IF('Физическое развитие'!#REF!="","",IF('Физическое развитие'!#REF!=2,"сформирован",IF('Физическое развитие'!#REF!=0,"не сформирован", "в стадии формирования")))</f>
        <v>#REF!</v>
      </c>
      <c r="CM17" s="82" t="e">
        <f>IF('Физическое развитие'!#REF!="","",IF('Физическое развитие'!#REF!=2,"сформирован",IF('Физическое развитие'!#REF!=0,"не сформирован", "в стадии формирования")))</f>
        <v>#REF!</v>
      </c>
      <c r="CN17" s="82" t="str">
        <f>IF('Физическое развитие'!N18="","",IF('Физическое развитие'!N18=2,"сформирован",IF('Физическое развитие'!N18=0,"не сформирован", "в стадии формирования")))</f>
        <v/>
      </c>
      <c r="CO17" s="82" t="str">
        <f>IF('Физическое развитие'!O18="","",IF('Физическое развитие'!O18=2,"сформирован",IF('Физическое развитие'!O18=0,"не сформирован", "в стадии формирования")))</f>
        <v/>
      </c>
      <c r="CP17" s="82" t="str">
        <f>IF('Физическое развитие'!P18="","",IF('Физическое развитие'!P18=2,"сформирован",IF('Физическое развитие'!P18=0,"не сформирован", "в стадии формирования")))</f>
        <v/>
      </c>
      <c r="CQ17" s="82" t="str">
        <f>IF('Физическое развитие'!Q18="","",IF('Физическое развитие'!Q18=2,"сформирован",IF('Физическое развитие'!Q18=0,"не сформирован", "в стадии формирования")))</f>
        <v/>
      </c>
      <c r="CR17" s="214" t="str">
        <f>IF('Художественно-эстетическое разв'!Y19="","",IF('Физическое развитие'!#REF!="","",IF('Физическое развитие'!#REF!="","",IF('Физическое развитие'!D18="","",IF('Физическое развитие'!E18="","",IF('Физическое развитие'!F18="","",IF('Физическое развитие'!H18="","",IF('Физическое развитие'!I18="","",IF('Физическое развитие'!J18="","",IF('Физическое развитие'!L18="","",IF('Физическое развитие'!M18="","",IF('Физическое развитие'!#REF!="","",IF('Физическое развитие'!#REF!="","",IF('Физическое развитие'!#REF!="","",IF('Физическое развитие'!N18="","",IF('Физическое развитие'!O18="","",IF('Физическое развитие'!P18="","",IF('Физическое развитие'!Q18="","",('Художественно-эстетическое разв'!Y19+'Физическое развитие'!#REF!+'Физическое развитие'!#REF!+'Физическое развитие'!D18+'Физическое развитие'!E18+'Физическое развитие'!F18+'Физическое развитие'!H18+'Физическое развитие'!I18+'Физическое развитие'!J18+'Физическое развитие'!L18+'Физическое развитие'!M18+'Физическое развитие'!#REF!+'Физическое развитие'!#REF!+'Физическое развитие'!#REF!+'Физическое развитие'!N18+'Физическое развитие'!O18+'Физическое развитие'!P18+'Физическое развитие'!Q18)/18))))))))))))))))))</f>
        <v/>
      </c>
      <c r="CS17" s="82" t="str">
        <f>'Целевые ориентиры'!BW18</f>
        <v/>
      </c>
      <c r="CT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7" s="82"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CV17" s="82" t="str">
        <f>IF('Социально-коммуникативное разви'!N19="","",IF('Социально-коммуникативное разви'!N19=2,"сформирован",IF('Социально-коммуникативное разви'!N19=0,"не сформирован", "в стадии формирования")))</f>
        <v/>
      </c>
      <c r="CW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7" s="82" t="str">
        <f>IF('Социально-коммуникативное разви'!AI19="","",IF('Социально-коммуникативное разви'!AI19=2,"сформирован",IF('Социально-коммуникативное разви'!AI19=0,"не сформирован", "в стадии формирования")))</f>
        <v/>
      </c>
      <c r="CY17" s="82" t="str">
        <f>IF('Социально-коммуникативное разви'!AN19="","",IF('Социально-коммуникативное разви'!AN19=2,"сформирован",IF('Социально-коммуникативное разви'!AN19=0,"не сформирован", "в стадии формирования")))</f>
        <v/>
      </c>
      <c r="CZ17" s="82" t="str">
        <f>IF('Социально-коммуникативное разви'!AO19="","",IF('Социально-коммуникативное разви'!AO19=2,"сформирован",IF('Социально-коммуникативное разви'!AO19=0,"не сформирован", "в стадии формирования")))</f>
        <v/>
      </c>
      <c r="DA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7" s="82" t="str">
        <f>IF('Социально-коммуникативное разви'!AP19="","",IF('Социально-коммуникативное разви'!AP19=2,"сформирован",IF('Социально-коммуникативное разви'!AP19=0,"не сформирован", "в стадии формирования")))</f>
        <v/>
      </c>
      <c r="DC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7" s="82" t="str">
        <f>IF('Социально-коммуникативное разви'!AQ19="","",IF('Социально-коммуникативное разви'!AQ19=2,"сформирован",IF('Социально-коммуникативное разви'!AQ19=0,"не сформирован", "в стадии формирования")))</f>
        <v/>
      </c>
      <c r="DE17" s="82" t="str">
        <f>IF('Социально-коммуникативное разви'!AR19="","",IF('Социально-коммуникативное разви'!AR19=2,"сформирован",IF('Социально-коммуникативное разви'!AR19=0,"не сформирован", "в стадии формирования")))</f>
        <v/>
      </c>
      <c r="DF17" s="82" t="str">
        <f>IF('Социально-коммуникативное разви'!AS19="","",IF('Социально-коммуникативное разви'!AS19=2,"сформирован",IF('Социально-коммуникативное разви'!AS19=0,"не сформирован", "в стадии формирования")))</f>
        <v/>
      </c>
      <c r="DG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7" s="82" t="str">
        <f>IF('Социально-коммуникативное разви'!AT19="","",IF('Социально-коммуникативное разви'!AT19=2,"сформирован",IF('Социально-коммуникативное разви'!AT19=0,"не сформирован", "в стадии формирования")))</f>
        <v/>
      </c>
      <c r="DI17" s="82" t="str">
        <f>IF('Социально-коммуникативное разви'!AV19="","",IF('Социально-коммуникативное разви'!AV19=2,"сформирован",IF('Социально-коммуникативное разви'!AV19=0,"не сформирован", "в стадии формирования")))</f>
        <v/>
      </c>
      <c r="DJ17" s="82" t="str">
        <f>IF('Социально-коммуникативное разви'!AW19="","",IF('Социально-коммуникативное разви'!AW19=2,"сформирован",IF('Социально-коммуникативное разви'!AW19=0,"не сформирован", "в стадии формирования")))</f>
        <v/>
      </c>
      <c r="DK17" s="82" t="str">
        <f>IF('Социально-коммуникативное разви'!AX19="","",IF('Социально-коммуникативное разви'!AX19=2,"сформирован",IF('Социально-коммуникативное разви'!AX19=0,"не сформирован", "в стадии формирования")))</f>
        <v/>
      </c>
      <c r="DL17" s="82" t="str">
        <f>IF('Социально-коммуникативное разви'!AY19="","",IF('Социально-коммуникативное разви'!AY19=2,"сформирован",IF('Социально-коммуникативное разви'!AY19=0,"не сформирован", "в стадии формирования")))</f>
        <v/>
      </c>
      <c r="DM17" s="82" t="str">
        <f>IF('Физическое развитие'!K18="","",IF('Физическое развитие'!K18=2,"сформирован",IF('Физическое развитие'!K18=0,"не сформирован", "в стадии формирования")))</f>
        <v/>
      </c>
      <c r="DN17" s="82" t="e">
        <f>IF('Физическое развитие'!#REF!="","",IF('Физическое развитие'!#REF!=2,"сформирован",IF('Физическое развитие'!#REF!=0,"не сформирован", "в стадии формирования")))</f>
        <v>#REF!</v>
      </c>
      <c r="DO17" s="214" t="e">
        <f>IF('Социально-коммуникативное разви'!#REF!="","",IF('Социально-коммуникативное разви'!M19="","",IF('Социально-коммуникативное разви'!N19="","",IF('Социально-коммуникативное разви'!#REF!="","",IF('Социально-коммуникативное разви'!AI19="","",IF('Социально-коммуникативное разви'!AN19="","",IF('Социально-коммуникативное разви'!AO19="","",IF('Социально-коммуникативное разви'!#REF!="","",IF('Социально-коммуникативное разви'!AP19="","",IF('Социально-коммуникативное разви'!#REF!="","",IF('Социально-коммуникативное разви'!AQ19="","",IF('Социально-коммуникативное разви'!AR19="","",IF('Социально-коммуникативное разви'!AS19="","",IF('Социально-коммуникативное разви'!#REF!="","",IF('Социально-коммуникативное разви'!AT19="","",IF('Социально-коммуникативное разви'!AV19="","",IF('Социально-коммуникативное разви'!AW19="","",IF('Социально-коммуникативное разви'!AX19="","",IF('Социально-коммуникативное разви'!AY19="","",IF('Физическое развитие'!K18="","",IF('Физическое развитие'!#REF!="","",('Социально-коммуникативное разви'!#REF!+'Социально-коммуникативное разви'!M19+'Социально-коммуникативное разви'!N19+'Социально-коммуникативное разви'!#REF!+'Социально-коммуникативное разви'!AI19+'Социально-коммуникативное разви'!AN19+'Социально-коммуникативное разви'!AO19+'Социально-коммуникативное разви'!#REF!+'Социально-коммуникативное разви'!AP19+'Социально-коммуникативное разви'!#REF!+'Социально-коммуникативное разви'!AQ19+'Социально-коммуникативное разви'!AR19+'Социально-коммуникативное разви'!AS19+'Социально-коммуникативное разви'!#REF!+'Социально-коммуникативное разви'!AT19+'Социально-коммуникативное разви'!AV19+'Социально-коммуникативное разви'!AW19+'Социально-коммуникативное разви'!AX19+'Социально-коммуникативное разви'!AY19+'Физическое развитие'!K18+'Физическое развитие'!#REF!)/21)))))))))))))))))))))</f>
        <v>#REF!</v>
      </c>
      <c r="DP17" s="82" t="str">
        <f>'Целевые ориентиры'!CN18</f>
        <v/>
      </c>
      <c r="DQ17" s="82" t="str">
        <f>IF('Социально-коммуникативное разви'!D19="","",IF('Социально-коммуникативное разви'!D19=2,"сформирован",IF('Социально-коммуникативное разви'!D19=0,"не сформирован", "в стадии формирования")))</f>
        <v/>
      </c>
      <c r="DR17" s="82" t="str">
        <f>IF('Социально-коммуникативное разви'!E19="","",IF('Социально-коммуникативное разви'!E19=2,"сформирован",IF('Социально-коммуникативное разви'!E19=0,"не сформирован", "в стадии формирования")))</f>
        <v/>
      </c>
      <c r="DS17" s="82" t="str">
        <f>IF('Социально-коммуникативное разви'!F19="","",IF('Социально-коммуникативное разви'!F19=2,"сформирован",IF('Социально-коммуникативное разви'!F19=0,"не сформирован", "в стадии формирования")))</f>
        <v/>
      </c>
      <c r="DT17" s="82"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DU17" s="82" t="str">
        <f>IF('Социально-коммуникативное разви'!Q19="","",IF('Социально-коммуникативное разви'!Q19=2,"сформирован",IF('Социально-коммуникативное разви'!Q19=0,"не сформирован", "в стадии формирования")))</f>
        <v/>
      </c>
      <c r="DV17" s="82" t="str">
        <f>IF('Социально-коммуникативное разви'!R19="","",IF('Социально-коммуникативное разви'!R19=2,"сформирован",IF('Социально-коммуникативное разви'!R19=0,"не сформирован", "в стадии формирования")))</f>
        <v/>
      </c>
      <c r="DW17" s="82" t="str">
        <f>IF('Социально-коммуникативное разви'!S19="","",IF('Социально-коммуникативное разви'!S19=2,"сформирован",IF('Социально-коммуникативное разви'!S19=0,"не сформирован", "в стадии формирования")))</f>
        <v/>
      </c>
      <c r="DX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7" s="82" t="str">
        <f>IF('Социально-коммуникативное разви'!T19="","",IF('Социально-коммуникативное разви'!T19=2,"сформирован",IF('Социально-коммуникативное разви'!T19=0,"не сформирован", "в стадии формирования")))</f>
        <v/>
      </c>
      <c r="EB17" s="82" t="str">
        <f>IF('Социально-коммуникативное разви'!Y19="","",IF('Социально-коммуникативное разви'!Y19=2,"сформирован",IF('Социально-коммуникативное разви'!Y19=0,"не сформирован", "в стадии формирования")))</f>
        <v/>
      </c>
      <c r="EC17" s="82" t="str">
        <f>IF('Социально-коммуникативное разви'!Z19="","",IF('Социально-коммуникативное разви'!Z19=2,"сформирован",IF('Социально-коммуникативное разви'!Z19=0,"не сформирован", "в стадии формирования")))</f>
        <v/>
      </c>
      <c r="ED17" s="82" t="str">
        <f>IF('Социально-коммуникативное разви'!AU19="","",IF('Социально-коммуникативное разви'!AU19=2,"сформирован",IF('Социально-коммуникативное разви'!AU19=0,"не сформирован", "в стадии формирования")))</f>
        <v/>
      </c>
      <c r="EE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7" s="82" t="str">
        <f>IF('Социально-коммуникативное разви'!AZ19="","",IF('Социально-коммуникативное разви'!AZ19=2,"сформирован",IF('Социально-коммуникативное разви'!AZ19=0,"не сформирован", "в стадии формирования")))</f>
        <v/>
      </c>
      <c r="EG17" s="82" t="str">
        <f>IF('Социально-коммуникативное разви'!BA19="","",IF('Социально-коммуникативное разви'!BA19=2,"сформирован",IF('Социально-коммуникативное разви'!BA19=0,"не сформирован", "в стадии формирования")))</f>
        <v/>
      </c>
      <c r="EH17" s="82" t="str">
        <f>IF('Социально-коммуникативное разви'!BB19="","",IF('Социально-коммуникативное разви'!BB19=2,"сформирован",IF('Социально-коммуникативное разви'!BB19=0,"не сформирован", "в стадии формирования")))</f>
        <v/>
      </c>
      <c r="EI17" s="82" t="str">
        <f>IF('Познавательное развитие'!G19="","",IF('Познавательное развитие'!G19=2,"сформирован",IF('Познавательное развитие'!G19=0,"не сформирован", "в стадии формирования")))</f>
        <v/>
      </c>
      <c r="EJ17" s="82" t="e">
        <f>IF('Познавательное развитие'!#REF!="","",IF('Познавательное развитие'!#REF!=2,"сформирован",IF('Познавательное развитие'!#REF!=0,"не сформирован", "в стадии формирования")))</f>
        <v>#REF!</v>
      </c>
      <c r="EK17" s="82" t="str">
        <f>IF('Познавательное развитие'!H19="","",IF('Познавательное развитие'!H19=2,"сформирован",IF('Познавательное развитие'!H19=0,"не сформирован", "в стадии формирования")))</f>
        <v/>
      </c>
      <c r="EL17" s="82" t="e">
        <f>IF('Познавательное развитие'!#REF!="","",IF('Познавательное развитие'!#REF!=2,"сформирован",IF('Познавательное развитие'!#REF!=0,"не сформирован", "в стадии формирования")))</f>
        <v>#REF!</v>
      </c>
      <c r="EM17" s="82" t="str">
        <f>IF('Познавательное развитие'!T19="","",IF('Познавательное развитие'!T19=2,"сформирован",IF('Познавательное развитие'!T19=0,"не сформирован", "в стадии формирования")))</f>
        <v/>
      </c>
      <c r="EN17" s="82" t="e">
        <f>IF('Познавательное развитие'!#REF!="","",IF('Познавательное развитие'!#REF!=2,"сформирован",IF('Познавательное развитие'!#REF!=0,"не сформирован", "в стадии формирования")))</f>
        <v>#REF!</v>
      </c>
      <c r="EO17" s="82" t="str">
        <f>IF('Познавательное развитие'!U19="","",IF('Познавательное развитие'!U19=2,"сформирован",IF('Познавательное развитие'!U19=0,"не сформирован", "в стадии формирования")))</f>
        <v/>
      </c>
      <c r="EP17" s="82" t="str">
        <f>IF('Познавательное развитие'!W19="","",IF('Познавательное развитие'!W19=2,"сформирован",IF('Познавательное развитие'!W19=0,"не сформирован", "в стадии формирования")))</f>
        <v/>
      </c>
      <c r="EQ17" s="82" t="str">
        <f>IF('Познавательное развитие'!X19="","",IF('Познавательное развитие'!X19=2,"сформирован",IF('Познавательное развитие'!X19=0,"не сформирован", "в стадии формирования")))</f>
        <v/>
      </c>
      <c r="ER17" s="82" t="str">
        <f>IF('Познавательное развитие'!AB19="","",IF('Познавательное развитие'!AB19=2,"сформирован",IF('Познавательное развитие'!AB19=0,"не сформирован", "в стадии формирования")))</f>
        <v/>
      </c>
      <c r="ES17" s="82" t="str">
        <f>IF('Познавательное развитие'!AC19="","",IF('Познавательное развитие'!AC19=2,"сформирован",IF('Познавательное развитие'!AC19=0,"не сформирован", "в стадии формирования")))</f>
        <v/>
      </c>
      <c r="ET17" s="82" t="str">
        <f>IF('Познавательное развитие'!AD19="","",IF('Познавательное развитие'!AD19=2,"сформирован",IF('Познавательное развитие'!AD19=0,"не сформирован", "в стадии формирования")))</f>
        <v/>
      </c>
      <c r="EU17" s="82" t="str">
        <f>IF('Познавательное развитие'!AE19="","",IF('Познавательное развитие'!AE19=2,"сформирован",IF('Познавательное развитие'!AE19=0,"не сформирован", "в стадии формирования")))</f>
        <v/>
      </c>
      <c r="EV17" s="82" t="str">
        <f>IF('Познавательное развитие'!AF19="","",IF('Познавательное развитие'!AF19=2,"сформирован",IF('Познавательное развитие'!AF19=0,"не сформирован", "в стадии формирования")))</f>
        <v/>
      </c>
      <c r="EW17" s="82" t="e">
        <f>IF('Познавательное развитие'!#REF!="","",IF('Познавательное развитие'!#REF!=2,"сформирован",IF('Познавательное развитие'!#REF!=0,"не сформирован", "в стадии формирования")))</f>
        <v>#REF!</v>
      </c>
      <c r="EX17" s="82" t="str">
        <f>IF('Познавательное развитие'!AG19="","",IF('Познавательное развитие'!AG19=2,"сформирован",IF('Познавательное развитие'!AG19=0,"не сформирован", "в стадии формирования")))</f>
        <v/>
      </c>
      <c r="EY17" s="82" t="str">
        <f>IF('Познавательное развитие'!AH19="","",IF('Познавательное развитие'!AH19=2,"сформирован",IF('Познавательное развитие'!AH19=0,"не сформирован", "в стадии формирования")))</f>
        <v/>
      </c>
      <c r="EZ17" s="82" t="e">
        <f>IF('Познавательное развитие'!#REF!="","",IF('Познавательное развитие'!#REF!=2,"сформирован",IF('Познавательное развитие'!#REF!=0,"не сформирован", "в стадии формирования")))</f>
        <v>#REF!</v>
      </c>
      <c r="FA17" s="82" t="str">
        <f>IF('Познавательное развитие'!AI19="","",IF('Познавательное развитие'!AI19=2,"сформирован",IF('Познавательное развитие'!AI19=0,"не сформирован", "в стадии формирования")))</f>
        <v/>
      </c>
      <c r="FB17" s="82" t="str">
        <f>IF('Познавательное развитие'!AJ19="","",IF('Познавательное развитие'!AJ19=2,"сформирован",IF('Познавательное развитие'!AJ19=0,"не сформирован", "в стадии формирования")))</f>
        <v/>
      </c>
      <c r="FC17" s="82" t="str">
        <f>IF('Познавательное развитие'!AK19="","",IF('Познавательное развитие'!AK19=2,"сформирован",IF('Познавательное развитие'!AK19=0,"не сформирован", "в стадии формирования")))</f>
        <v/>
      </c>
      <c r="FD17" s="82" t="str">
        <f>IF('Познавательное развитие'!AL19="","",IF('Познавательное развитие'!AL19=2,"сформирован",IF('Познавательное развитие'!AL19=0,"не сформирован", "в стадии формирования")))</f>
        <v/>
      </c>
      <c r="FE17" s="82" t="str">
        <f>IF('Речевое развитие'!Q18="","",IF('Речевое развитие'!Q18=2,"сформирован",IF('Речевое развитие'!Q18=0,"не сформирован", "в стадии формирования")))</f>
        <v/>
      </c>
      <c r="FF17" s="82" t="str">
        <f>IF('Речевое развитие'!R18="","",IF('Речевое развитие'!R18=2,"сформирован",IF('Речевое развитие'!R18=0,"не сформирован", "в стадии формирования")))</f>
        <v/>
      </c>
      <c r="FG17" s="82" t="str">
        <f>IF('Речевое развитие'!S18="","",IF('Речевое развитие'!S18=2,"сформирован",IF('Речевое развитие'!S18=0,"не сформирован", "в стадии формирования")))</f>
        <v/>
      </c>
      <c r="FH17" s="82" t="str">
        <f>IF('Речевое развитие'!T18="","",IF('Речевое развитие'!T18=2,"сформирован",IF('Речевое развитие'!T18=0,"не сформирован", "в стадии формирования")))</f>
        <v/>
      </c>
      <c r="FI17" s="82" t="str">
        <f>IF('Речевое развитие'!U18="","",IF('Речевое развитие'!U18=2,"сформирован",IF('Речевое развитие'!U18=0,"не сформирован", "в стадии формирования")))</f>
        <v/>
      </c>
      <c r="FJ17" s="82" t="e">
        <f>IF('Речевое развитие'!#REF!="","",IF('Речевое развитие'!#REF!=2,"сформирован",IF('Речевое развитие'!#REF!=0,"не сформирован", "в стадии формирования")))</f>
        <v>#REF!</v>
      </c>
      <c r="FK17" s="82" t="str">
        <f>IF('Художественно-эстетическое разв'!S19="","",IF('Художественно-эстетическое разв'!S19=2,"сформирован",IF('Художественно-эстетическое разв'!S19=0,"не сформирован", "в стадии формирования")))</f>
        <v/>
      </c>
      <c r="FL17" s="82" t="str">
        <f>IF('Художественно-эстетическое разв'!T19="","",IF('Художественно-эстетическое разв'!T19=2,"сформирован",IF('Художественно-эстетическое разв'!T19=0,"не сформирован", "в стадии формирования")))</f>
        <v/>
      </c>
      <c r="FM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7" s="82" t="str">
        <f>IF('Физическое развитие'!T18="","",IF('Физическое развитие'!T18=2,"сформирован",IF('Физическое развитие'!T18=0,"не сформирован", "в стадии формирования")))</f>
        <v/>
      </c>
      <c r="FO17" s="82" t="str">
        <f>IF('Физическое развитие'!U18="","",IF('Физическое развитие'!U18=2,"сформирован",IF('Физическое развитие'!U18=0,"не сформирован", "в стадии формирования")))</f>
        <v/>
      </c>
      <c r="FP17" s="82" t="str">
        <f>IF('Физическое развитие'!V18="","",IF('Физическое развитие'!V18=2,"сформирован",IF('Физическое развитие'!V18=0,"не сформирован", "в стадии формирования")))</f>
        <v/>
      </c>
      <c r="FQ17" s="82" t="e">
        <f>IF('Физическое развитие'!#REF!="","",IF('Физическое развитие'!#REF!=2,"сформирован",IF('Физическое развитие'!#REF!=0,"не сформирован", "в стадии формирования")))</f>
        <v>#REF!</v>
      </c>
      <c r="FR17" s="214" t="str">
        <f>IF('Социально-коммуникативное разви'!D19="","",IF('Социально-коммуникативное разви'!E19="","",IF('Социально-коммуникативное разви'!F19="","",IF('Социально-коммуникативное разви'!G19="","",IF('Социально-коммуникативное разви'!Q19="","",IF('Социально-коммуникативное разви'!R19="","",IF('Социально-коммуникативное разви'!S19="","",IF('Социально-коммуникативное разви'!#REF!="","",IF('Социально-коммуникативное разви'!#REF!="","",IF('Социально-коммуникативное разви'!#REF!="","",IF('Социально-коммуникативное разви'!T19="","",IF('Социально-коммуникативное разви'!Y19="","",IF('Социально-коммуникативное разви'!Z19="","",IF('Социально-коммуникативное разви'!AU19="","",IF('Социально-коммуникативное разви'!#REF!="","",IF('Социально-коммуникативное разви'!AZ19="","",IF('Социально-коммуникативное разви'!BA19="","",IF('Социально-коммуникативное разви'!BB19="","",IF('Познавательное развитие'!G19="","",IF('Познавательное развитие'!#REF!="","",IF('Познавательное развитие'!H19="","",IF('Познавательное развитие'!#REF!="","",IF('Познавательное развитие'!T19="","",IF('Познавательное развитие'!#REF!="","",IF('Познавательное развитие'!U19="","",IF('Познавательное развитие'!W19="","",IF('Познавательное развитие'!X19="","",IF('Познавательное развитие'!AB19="","",IF('Познавательное развитие'!AC19="","",IF('Познавательное развитие'!AD19="","",IF('Познавательное развитие'!AE19="","",IF('Познавательное развитие'!AF19="","",IF('Познавательное развитие'!#REF!="","",IF('Познавательное развитие'!AG19="","",IF('Познавательное развитие'!AH19="","",IF('Познавательное развитие'!#REF!="","",IF('Познавательное развитие'!AI19="","",IF('Познавательное развитие'!AJ19="","",IF('Познавательное развитие'!AK19="","",IF('Познавательное развитие'!AL19="","",IF('Речевое развитие'!Q18="","",IF('Речевое развитие'!R18="","",IF('Речевое развитие'!S18="","",IF('Речевое развитие'!T18="","",IF('Речевое развитие'!U18="","",IF('Речевое развитие'!#REF!="","",IF('Художественно-эстетическое разв'!S19="","",IF('Художественно-эстетическое разв'!T19="","",IF('Художественно-эстетическое разв'!#REF!="","",IF('Физическое развитие'!T18="","",IF('Физическое развитие'!U18="","",IF('Физическое развитие'!V18="","",IF('Физическое развитие'!#REF!="","",('Социально-коммуникативное разви'!D19+'Социально-коммуникативное разви'!E19+'Социально-коммуникативное разви'!F19+'Социально-коммуникативное разви'!G19+'Социально-коммуникативное разви'!Q19+'Социально-коммуникативное разви'!R19+'Социально-коммуникативное разви'!S19+'Социально-коммуникативное разви'!#REF!+'Социально-коммуникативное разви'!#REF!+'Социально-коммуникативное разви'!#REF!+'Социально-коммуникативное разви'!T19+'Социально-коммуникативное разви'!Y19+'Социально-коммуникативное разви'!Z19+'Социально-коммуникативное разви'!AU19+'Социально-коммуникативное разви'!#REF!+'Социально-коммуникативное разви'!AZ19+'Социально-коммуникативное разви'!BA19+'Социально-коммуникативное разви'!BB19+'Познавательное развитие'!G19+'Познавательное развитие'!#REF!+'Познавательное развитие'!H19+'Познавательное развитие'!#REF!+'Познавательное развитие'!T19+'Познавательное развитие'!#REF!+'Познавательное развитие'!U19+'Познавательное развитие'!W19+'Познавательное развитие'!X19+'Познавательное развитие'!AB19+'Познавательное развитие'!AC19+'Познавательное развитие'!AD19+'Познавательное развитие'!AE19+'Познавательное развитие'!AF19+'Познавательное развитие'!#REF!+'Познавательное развитие'!AG19+'Познавательное развитие'!AH19+'Познавательное развитие'!#REF!+'Познавательное развитие'!AI19+'Познавательное развитие'!AJ19+'Познавательное развитие'!AK19+'Познавательное развитие'!AL19+'Речевое развитие'!Q18+'Речевое развитие'!R18+'Речевое развитие'!S18+'Речевое развитие'!T18+'Речевое развитие'!U18+'Речевое развитие'!#REF!+'Художественно-эстетическое разв'!S19+'Художественно-эстетическое разв'!T19+'Художественно-эстетическое разв'!#REF!+'Физическое развитие'!T18+'Физическое развитие'!U18+'Физическое развитие'!V18+'Физическое развитие'!#REF!)/53)))))))))))))))))))))))))))))))))))))))))))))))))))))</f>
        <v/>
      </c>
      <c r="FS17" s="82" t="str">
        <f>'Целевые ориентиры'!EC18</f>
        <v/>
      </c>
    </row>
    <row r="18" spans="1:175">
      <c r="A18" s="82">
        <f>список!A17</f>
        <v>16</v>
      </c>
      <c r="B18" s="82" t="str">
        <f>IF(список!B17="","",список!B17)</f>
        <v/>
      </c>
      <c r="C18" s="82">
        <f>список!C17</f>
        <v>0</v>
      </c>
      <c r="D18" s="82" t="str">
        <f>IF('Социально-коммуникативное разви'!AA20="","",IF('Социально-коммуникативное разви'!AA20=2,"сформирован",IF('Социально-коммуникативное разви'!AA20=0,"не сформирован", "в стадии формирования")))</f>
        <v/>
      </c>
      <c r="E18" s="82" t="str">
        <f>IF('Социально-коммуникативное разви'!AF20="","",IF('Социально-коммуникативное разви'!AF20=2,"сформирован",IF('Социально-коммуникативное разви'!AF20=0,"не сформирован", "в стадии формирования")))</f>
        <v/>
      </c>
      <c r="F18" s="82" t="str">
        <f>IF('Социально-коммуникативное разви'!AG20="","",IF('Социально-коммуникативное разви'!AG20=2,"сформирован",IF('Социально-коммуникативное разви'!AG20=0,"не сформирован", "в стадии формирования")))</f>
        <v/>
      </c>
      <c r="G18" s="82" t="str">
        <f>IF('Социально-коммуникативное разви'!AH20="","",IF('Социально-коммуникативное разви'!AH20=2,"сформирован",IF('Социально-коммуникативное разви'!AH20=0,"не сформирован", "в стадии формирования")))</f>
        <v/>
      </c>
      <c r="H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8" s="82" t="str">
        <f>IF('Социально-коммуникативное разви'!AJ20="","",IF('Социально-коммуникативное разви'!AJ20=2,"сформирован",IF('Социально-коммуникативное разви'!AJ20=0,"не сформирован", "в стадии формирования")))</f>
        <v/>
      </c>
      <c r="K18" s="82" t="str">
        <f>IF('Социально-коммуникативное разви'!AK20="","",IF('Социально-коммуникативное разви'!AK20=2,"сформирован",IF('Социально-коммуникативное разви'!AK20=0,"не сформирован", "в стадии формирования")))</f>
        <v/>
      </c>
      <c r="L18" s="82" t="e">
        <f>IF('Познавательное развитие'!#REF!="","",IF('Познавательное развитие'!#REF!=2,"сформирован",IF('Познавательное развитие'!#REF!=0,"не сформирован", "в стадии формирования")))</f>
        <v>#REF!</v>
      </c>
      <c r="M18" s="82" t="str">
        <f>IF('Познавательное развитие'!D20="","",IF('Познавательное развитие'!D20=2,"сформирован",IF('Познавательное развитие'!D20=0,"не сформирован", "в стадии формирования")))</f>
        <v/>
      </c>
      <c r="N18" s="82" t="e">
        <f>IF('Познавательное развитие'!#REF!="","",IF('Познавательное развитие'!#REF!=2,"сформирован",IF('Познавательное развитие'!#REF!=0,"не сформирован", "в стадии формирования")))</f>
        <v>#REF!</v>
      </c>
      <c r="O18" s="82" t="str">
        <f>IF('Познавательное развитие'!I20="","",IF('Познавательное развитие'!I20=2,"сформирован",IF('Познавательное развитие'!I20=0,"не сформирован", "в стадии формирования")))</f>
        <v/>
      </c>
      <c r="P18" s="82" t="str">
        <f>IF('Познавательное развитие'!M20="","",IF('Познавательное развитие'!M20=2,"сформирован",IF('Познавательное развитие'!M20=0,"не сформирован", "в стадии формирования")))</f>
        <v/>
      </c>
      <c r="Q18" s="82" t="str">
        <f>IF('Познавательное развитие'!N20="","",IF('Познавательное развитие'!N20=2,"сформирован",IF('Познавательное развитие'!N20=0,"не сформирован", "в стадии формирования")))</f>
        <v/>
      </c>
      <c r="R18" s="82" t="str">
        <f>IF('Познавательное развитие'!O20="","",IF('Познавательное развитие'!O20=2,"сформирован",IF('Познавательное развитие'!O20=0,"не сформирован", "в стадии формирования")))</f>
        <v/>
      </c>
      <c r="S18" s="82" t="str">
        <f>IF('Познавательное развитие'!P20="","",IF('Познавательное развитие'!P20=2,"сформирован",IF('Познавательное развитие'!P20=0,"не сформирован", "в стадии формирования")))</f>
        <v/>
      </c>
      <c r="T18" s="82" t="str">
        <f>IF('Познавательное развитие'!Q20="","",IF('Познавательное развитие'!Q20=2,"сформирован",IF('Познавательное развитие'!Q20=0,"не сформирован", "в стадии формирования")))</f>
        <v/>
      </c>
      <c r="U18" s="82" t="str">
        <f>IF('Познавательное развитие'!Y20="","",IF('Познавательное развитие'!Y20=2,"сформирован",IF('Познавательное развитие'!Y20=0,"не сформирован", "в стадии формирования")))</f>
        <v/>
      </c>
      <c r="V18" s="82"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W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8" s="82" t="str">
        <f>IF('Художественно-эстетическое разв'!G20="","",IF('Художественно-эстетическое разв'!G20=2,"сформирован",IF('Художественно-эстетическое разв'!G20=0,"не сформирован", "в стадии формирования")))</f>
        <v/>
      </c>
      <c r="Y18" s="82" t="str">
        <f>IF('Художественно-эстетическое разв'!H20="","",IF('Художественно-эстетическое разв'!H20=2,"сформирован",IF('Художественно-эстетическое разв'!H20=0,"не сформирован", "в стадии формирования")))</f>
        <v/>
      </c>
      <c r="Z18" s="82" t="str">
        <f>IF('Художественно-эстетическое разв'!I20="","",IF('Художественно-эстетическое разв'!I20=2,"сформирован",IF('Художественно-эстетическое разв'!I20=0,"не сформирован", "в стадии формирования")))</f>
        <v/>
      </c>
      <c r="AA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8" s="82" t="str">
        <f>IF('Художественно-эстетическое разв'!L21="","",IF('Художественно-эстетическое разв'!L21=2,"сформирован",IF('Художественно-эстетическое разв'!L21=0,"не сформирован", "в стадии формирования")))</f>
        <v/>
      </c>
      <c r="AC18" s="82" t="str">
        <f>IF('Художественно-эстетическое разв'!M20="","",IF('Художественно-эстетическое разв'!M20=2,"сформирован",IF('Художественно-эстетическое разв'!M20=0,"не сформирован", "в стадии формирования")))</f>
        <v/>
      </c>
      <c r="AD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8" s="82" t="str">
        <f>IF('Художественно-эстетическое разв'!U20="","",IF('Художественно-эстетическое разв'!U20=2,"сформирован",IF('Художественно-эстетическое разв'!U20=0,"не сформирован", "в стадии формирования")))</f>
        <v/>
      </c>
      <c r="AG18" s="82" t="str">
        <f>IF('Физическое развитие'!W19="","",IF('Физическое развитие'!W19=2,"сформирован",IF('Физическое развитие'!W19=0,"не сформирован", "в стадии формирования")))</f>
        <v/>
      </c>
      <c r="AH18" s="214" t="str">
        <f>IF('Социально-коммуникативное разви'!AA20="","",IF('Социально-коммуникативное разви'!AF20="","",IF('Социально-коммуникативное разви'!AG20="","",IF('Социально-коммуникативное разви'!AH20="","",IF('Социально-коммуникативное разви'!#REF!="","",IF('Социально-коммуникативное разви'!#REF!="","",IF('Социально-коммуникативное разви'!AJ20="","",IF('Социально-коммуникативное разви'!AK20="","",IF('Познавательное развитие'!#REF!="","",IF('Познавательное развитие'!D20="","",IF('Познавательное развитие'!#REF!="","",IF('Познавательное развитие'!I20="","",IF('Познавательное развитие'!M20="","",IF('Познавательное развитие'!N20="","",IF('Познавательное развитие'!O20="","",IF('Познавательное развитие'!P20="","",IF('Познавательное развитие'!Q20="","",IF('Познавательное развитие'!Y20="","",IF('Художественно-эстетическое разв'!D20="","",IF('Художественно-эстетическое разв'!#REF!="","",IF('Художественно-эстетическое разв'!G20="","",IF('Художественно-эстетическое разв'!H20="","",IF('Художественно-эстетическое разв'!I20="","",IF('Художественно-эстетическое разв'!#REF!="","",IF('Художественно-эстетическое разв'!L21="","",IF('Художественно-эстетическое разв'!M20="","",IF('Художественно-эстетическое разв'!#REF!="","",IF('Художественно-эстетическое разв'!#REF!="","",IF('Художественно-эстетическое разв'!U20="","",IF('Физическое развитие'!#REF!="","",('Социально-коммуникативное разви'!AA20+'Социально-коммуникативное разви'!AF20+'Социально-коммуникативное разви'!AG20+'Социально-коммуникативное разви'!AH20+'Социально-коммуникативное разви'!#REF!+'Социально-коммуникативное разви'!#REF!+'Социально-коммуникативное разви'!AJ20+'Социально-коммуникативное разви'!AK20+'Познавательное развитие'!#REF!+'Познавательное развитие'!D20+'Познавательное развитие'!#REF!+'Познавательное развитие'!I20+'Познавательное развитие'!M20+'Познавательное развитие'!N20+'Познавательное развитие'!O20+'Познавательное развитие'!P20+'Познавательное развитие'!Q20+'Познавательное развитие'!Y20+'Художественно-эстетическое разв'!D20+'Художественно-эстетическое разв'!#REF!+'Художественно-эстетическое разв'!G20+'Художественно-эстетическое разв'!H20+'Художественно-эстетическое разв'!I20+'Художественно-эстетическое разв'!#REF!+'Художественно-эстетическое разв'!L21+'Художественно-эстетическое разв'!M20+'Художественно-эстетическое разв'!#REF!+'Художественно-эстетическое разв'!#REF!+'Художественно-эстетическое разв'!U20+'Физическое развитие'!#REF!)/30))))))))))))))))))))))))))))))</f>
        <v/>
      </c>
      <c r="AI18" s="82" t="str">
        <f>'Целевые ориентиры'!AA19</f>
        <v/>
      </c>
      <c r="AJ18" s="82"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AK18" s="82"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AL18" s="82" t="str">
        <f>IF('Социально-коммуникативное разви'!I20="","",IF('Социально-коммуникативное разви'!I20=2,"сформирован",IF('Социально-коммуникативное разви'!I20=0,"не сформирован", "в стадии формирования")))</f>
        <v/>
      </c>
      <c r="AM18" s="82" t="str">
        <f>IF('Социально-коммуникативное разви'!J20="","",IF('Социально-коммуникативное разви'!J20=2,"сформирован",IF('Социально-коммуникативное разви'!J20=0,"не сформирован", "в стадии формирования")))</f>
        <v/>
      </c>
      <c r="AN18" s="82"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AO18" s="82"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AP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8" s="82" t="str">
        <f>IF('Социально-коммуникативное разви'!X20="","",IF('Социально-коммуникативное разви'!X20=2,"сформирован",IF('Социально-коммуникативное разви'!X20=0,"не сформирован", "в стадии формирования")))</f>
        <v/>
      </c>
      <c r="AR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8" s="82" t="e">
        <f>IF('Познавательное развитие'!#REF!="","",IF('Познавательное развитие'!#REF!=2,"сформирован",IF('Познавательное развитие'!#REF!=0,"не сформирован", "в стадии формирования")))</f>
        <v>#REF!</v>
      </c>
      <c r="AT18" s="82" t="str">
        <f>IF('Познавательное развитие'!V20="","",IF('Познавательное развитие'!V20=2,"сформирован",IF('Познавательное развитие'!V20=0,"не сформирован", "в стадии формирования")))</f>
        <v/>
      </c>
      <c r="AU18" s="82" t="str">
        <f>IF('Художественно-эстетическое разв'!Z20="","",IF('Художественно-эстетическое разв'!Z20=2,"сформирован",IF('Художественно-эстетическое разв'!Z20=0,"не сформирован", "в стадии формирования")))</f>
        <v/>
      </c>
      <c r="AV18" s="82" t="str">
        <f>IF('Художественно-эстетическое разв'!AE20="","",IF('Художественно-эстетическое разв'!AE20=2,"сформирован",IF('Художественно-эстетическое разв'!AE20=0,"не сформирован", "в стадии формирования")))</f>
        <v/>
      </c>
      <c r="AW18" s="82" t="e">
        <f>IF('Физическое развитие'!#REF!="","",IF('Физическое развитие'!#REF!=2,"сформирован",IF('Физическое развитие'!#REF!=0,"не сформирован", "в стадии формирования")))</f>
        <v>#REF!</v>
      </c>
      <c r="AX18" s="82" t="e">
        <f>IF('Физическое развитие'!#REF!="","",IF('Физическое развитие'!#REF!=2,"сформирован",IF('Физическое развитие'!#REF!=0,"не сформирован", "в стадии формирования")))</f>
        <v>#REF!</v>
      </c>
      <c r="AY18" s="214" t="str">
        <f>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разви'!#REF!="","",IF('Социально-коммуникативное разви'!X20="","",IF('Социально-коммуникативное разви'!#REF!="","",IF('Познавательное развитие'!#REF!="","",IF('Познавательное развитие'!V20="","",IF('Художественно-эстетическое разв'!Z20="","",IF('Художественно-эстетическое разв'!AE20="","",IF('Физическое развитие'!#REF!="","",IF('Физическое развитие'!#REF!="","",('Социально-коммуникативное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разви'!#REF!+'Социально-коммуникативное разви'!X20+'Социально-коммуникативное разви'!#REF!+'Познавательное развитие'!#REF!+'Познавательное развитие'!V20+'Художественно-эстетическое разв'!Z20+'Художественно-эстетическое разв'!AE20+'Физическое развитие'!#REF!+'Физическое развитие'!#REF!)/15)))))))))))))))</f>
        <v/>
      </c>
      <c r="AZ18" s="82" t="str">
        <f>'Целевые ориентиры'!AM19</f>
        <v/>
      </c>
      <c r="BA18" s="82" t="str">
        <f>IF('Социально-коммуникативное разви'!U20="","",IF('Социально-коммуникативное разви'!U20=2,"сформирован",IF('Социально-коммуникативное разви'!U20=0,"не сформирован", "в стадии формирования")))</f>
        <v/>
      </c>
      <c r="BB18" s="82" t="str">
        <f>IF('Социально-коммуникативное разви'!V20="","",IF('Социально-коммуникативное разви'!V20=2,"сформирован",IF('Социально-коммуникативное разви'!V20=0,"не сформирован", "в стадии формирования")))</f>
        <v/>
      </c>
      <c r="BC18" s="82" t="str">
        <f>IF('Социально-коммуникативное разви'!W20="","",IF('Социально-коммуникативное разви'!W20=2,"сформирован",IF('Социально-коммуникативное разви'!W20=0,"не сформирован", "в стадии формирования")))</f>
        <v/>
      </c>
      <c r="BD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8" s="82" t="str">
        <f>IF('Художественно-эстетическое разв'!AC20="","",IF('Художественно-эстетическое разв'!AC20=2,"сформирован",IF('Художественно-эстетическое разв'!AC20=0,"не сформирован", "в стадии формирования")))</f>
        <v/>
      </c>
      <c r="BG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8" s="82" t="str">
        <f>IF('Художественно-эстетическое разв'!AD20="","",IF('Художественно-эстетическое разв'!AD20=2,"сформирован",IF('Художественно-эстетическое разв'!AD20=0,"не сформирован", "в стадии формирования")))</f>
        <v/>
      </c>
      <c r="BI18" s="214" t="str">
        <f>IF('Социально-коммуникативное разви'!U20="","",IF('Социально-коммуникативное разви'!V20="","",IF('Социально-коммуникативное разви'!W20="","",IF('Художественно-эстетическое разв'!#REF!="","",IF('Художественно-эстетическое разв'!#REF!="","",IF('Художественно-эстетическое разв'!AC20="","",IF('Художественно-эстетическое разв'!#REF!="","",IF('Художественно-эстетическое разв'!AD20="","",('Социально-коммуникативное разви'!U20+'Социально-коммуникативное разви'!V20+'Социально-коммуникативное разви'!W20+'Художественно-эстетическое разв'!#REF!+'Художественно-эстетическое разв'!#REF!+'Художественно-эстетическое разв'!AC20+'Художественно-эстетическое разв'!#REF!+'Художественно-эстетическое разв'!AD20)/8))))))))</f>
        <v/>
      </c>
      <c r="BJ18" s="82" t="str">
        <f>'Целевые ориентиры'!AT19</f>
        <v/>
      </c>
      <c r="BK18" s="82" t="str">
        <f>IF('Речевое развитие'!D19="","",IF('Речевое развитие'!D19=2,"сформирован",IF('Речевое развитие'!D19=0,"не сформирован", "в стадии формирования")))</f>
        <v/>
      </c>
      <c r="BL18" s="82" t="e">
        <f>IF('Речевое развитие'!#REF!="","",IF('Речевое развитие'!#REF!=2,"сформирован",IF('Речевое развитие'!#REF!=0,"не сформирован", "в стадии формирования")))</f>
        <v>#REF!</v>
      </c>
      <c r="BM18" s="82" t="str">
        <f>IF('Речевое развитие'!E19="","",IF('Речевое развитие'!E19=2,"сформирован",IF('Речевое развитие'!E19=0,"не сформирован", "в стадии формирования")))</f>
        <v/>
      </c>
      <c r="BN18" s="82" t="str">
        <f>IF('Речевое развитие'!F19="","",IF('Речевое развитие'!F19=2,"сформирован",IF('Речевое развитие'!F19=0,"не сформирован", "в стадии формирования")))</f>
        <v/>
      </c>
      <c r="BO18" s="82" t="str">
        <f>IF('Речевое развитие'!G19="","",IF('Речевое развитие'!G19=2,"сформирован",IF('Речевое развитие'!G19=0,"не сформирован", "в стадии формирования")))</f>
        <v/>
      </c>
      <c r="BP18" s="82" t="str">
        <f>IF('Речевое развитие'!H19="","",IF('Речевое развитие'!H19=2,"сформирован",IF('Речевое развитие'!H19=0,"не сформирован", "в стадии формирования")))</f>
        <v/>
      </c>
      <c r="BQ18" s="82" t="e">
        <f>IF('Речевое развитие'!#REF!="","",IF('Речевое развитие'!#REF!=2,"сформирован",IF('Речевое развитие'!#REF!=0,"не сформирован", "в стадии формирования")))</f>
        <v>#REF!</v>
      </c>
      <c r="BR18" s="82" t="str">
        <f>IF('Речевое развитие'!I19="","",IF('Речевое развитие'!I19=2,"сформирован",IF('Речевое развитие'!I19=0,"не сформирован", "в стадии формирования")))</f>
        <v/>
      </c>
      <c r="BS18" s="82" t="str">
        <f>IF('Речевое развитие'!J19="","",IF('Речевое развитие'!J19=2,"сформирован",IF('Речевое развитие'!J19=0,"не сформирован", "в стадии формирования")))</f>
        <v/>
      </c>
      <c r="BT18" s="82" t="str">
        <f>IF('Речевое развитие'!K19="","",IF('Речевое развитие'!K19=2,"сформирован",IF('Речевое развитие'!K19=0,"не сформирован", "в стадии формирования")))</f>
        <v/>
      </c>
      <c r="BU18" s="82" t="str">
        <f>IF('Речевое развитие'!L19="","",IF('Речевое развитие'!L19=2,"сформирован",IF('Речевое развитие'!L19=0,"не сформирован", "в стадии формирования")))</f>
        <v/>
      </c>
      <c r="BV18" s="82" t="str">
        <f>IF('Речевое развитие'!M19="","",IF('Речевое развитие'!M19=2,"сформирован",IF('Речевое развитие'!M19=0,"не сформирован", "в стадии формирования")))</f>
        <v/>
      </c>
      <c r="BW18" s="82" t="str">
        <f>IF('Речевое развитие'!N19="","",IF('Речевое развитие'!N19=2,"сформирован",IF('Речевое развитие'!N19=0,"не сформирован", "в стадии формирования")))</f>
        <v/>
      </c>
      <c r="BX18" s="214" t="str">
        <f>IF('Речевое развитие'!D19="","",IF('Речевое развитие'!#REF!="","",IF('Речевое развитие'!E19="","",IF('Речевое развитие'!F19="","",IF('Речевое развитие'!G19="","",IF('Речевое развитие'!H19="","",IF('Речевое развитие'!#REF!="","",IF('Речевое развитие'!I19="","",IF('Речевое развитие'!J19="","",IF('Речевое развитие'!K19="","",IF('Речевое развитие'!L19="","",IF('Речевое развитие'!M19="","",IF('Речевое развитие'!N19="","",('Речевое развитие'!D19+'Речевое развитие'!#REF!+'Речевое развитие'!E19+'Речевое развитие'!F19+'Речевое развитие'!G19+'Речевое развитие'!H19+'Речевое развитие'!#REF!+'Речевое развитие'!I19+'Речевое развитие'!J19+'Речевое развитие'!K19+'Речевое развитие'!L19+'Речевое развитие'!M19+'Речевое развитие'!N19)/13)))))))))))))</f>
        <v/>
      </c>
      <c r="BY18" s="82" t="str">
        <f>'Целевые ориентиры'!BG19</f>
        <v/>
      </c>
      <c r="BZ18" s="82" t="str">
        <f>IF('Художественно-эстетическое разв'!Y20="","",IF('Художественно-эстетическое разв'!Y20=2,"сформирован",IF('Художественно-эстетическое разв'!Y20=0,"не сформирован", "в стадии формирования")))</f>
        <v/>
      </c>
      <c r="CA18" s="82" t="e">
        <f>IF('Физическое развитие'!#REF!="","",IF('Физическое развитие'!#REF!=2,"сформирован",IF('Физическое развитие'!#REF!=0,"не сформирован", "в стадии формирования")))</f>
        <v>#REF!</v>
      </c>
      <c r="CB18" s="82" t="e">
        <f>IF('Физическое развитие'!#REF!="","",IF('Физическое развитие'!#REF!=2,"сформирован",IF('Физическое развитие'!#REF!=0,"не сформирован", "в стадии формирования")))</f>
        <v>#REF!</v>
      </c>
      <c r="CC18" s="82" t="str">
        <f>IF('Физическое развитие'!D19="","",IF('Физическое развитие'!D19=2,"сформирован",IF('Физическое развитие'!D19=0,"не сформирован", "в стадии формирования")))</f>
        <v/>
      </c>
      <c r="CD18" s="82" t="str">
        <f>IF('Физическое развитие'!E19="","",IF('Физическое развитие'!E19=2,"сформирован",IF('Физическое развитие'!E19=0,"не сформирован", "в стадии формирования")))</f>
        <v/>
      </c>
      <c r="CE18" s="82" t="str">
        <f>IF('Физическое развитие'!F19="","",IF('Физическое развитие'!F19=2,"сформирован",IF('Физическое развитие'!F19=0,"не сформирован", "в стадии формирования")))</f>
        <v/>
      </c>
      <c r="CF18" s="82" t="str">
        <f>IF('Физическое развитие'!H19="","",IF('Физическое развитие'!H19=2,"сформирован",IF('Физическое развитие'!H19=0,"не сформирован", "в стадии формирования")))</f>
        <v/>
      </c>
      <c r="CG18" s="82" t="str">
        <f>IF('Физическое развитие'!I19="","",IF('Физическое развитие'!I19=2,"сформирован",IF('Физическое развитие'!I19=0,"не сформирован", "в стадии формирования")))</f>
        <v/>
      </c>
      <c r="CH18" s="82" t="str">
        <f>IF('Физическое развитие'!J19="","",IF('Физическое развитие'!J19=2,"сформирован",IF('Физическое развитие'!J19=0,"не сформирован", "в стадии формирования")))</f>
        <v/>
      </c>
      <c r="CI18" s="82" t="str">
        <f>IF('Физическое развитие'!L19="","",IF('Физическое развитие'!L19=2,"сформирован",IF('Физическое развитие'!L19=0,"не сформирован", "в стадии формирования")))</f>
        <v/>
      </c>
      <c r="CJ18" s="82" t="str">
        <f>IF('Физическое развитие'!M19="","",IF('Физическое развитие'!M19=2,"сформирован",IF('Физическое развитие'!M19=0,"не сформирован", "в стадии формирования")))</f>
        <v/>
      </c>
      <c r="CK18" s="82" t="e">
        <f>IF('Физическое развитие'!#REF!="","",IF('Физическое развитие'!#REF!=2,"сформирован",IF('Физическое развитие'!#REF!=0,"не сформирован", "в стадии формирования")))</f>
        <v>#REF!</v>
      </c>
      <c r="CL18" s="82" t="e">
        <f>IF('Физическое развитие'!#REF!="","",IF('Физическое развитие'!#REF!=2,"сформирован",IF('Физическое развитие'!#REF!=0,"не сформирован", "в стадии формирования")))</f>
        <v>#REF!</v>
      </c>
      <c r="CM18" s="82" t="e">
        <f>IF('Физическое развитие'!#REF!="","",IF('Физическое развитие'!#REF!=2,"сформирован",IF('Физическое развитие'!#REF!=0,"не сформирован", "в стадии формирования")))</f>
        <v>#REF!</v>
      </c>
      <c r="CN18" s="82" t="str">
        <f>IF('Физическое развитие'!N19="","",IF('Физическое развитие'!N19=2,"сформирован",IF('Физическое развитие'!N19=0,"не сформирован", "в стадии формирования")))</f>
        <v/>
      </c>
      <c r="CO18" s="82" t="str">
        <f>IF('Физическое развитие'!O19="","",IF('Физическое развитие'!O19=2,"сформирован",IF('Физическое развитие'!O19=0,"не сформирован", "в стадии формирования")))</f>
        <v/>
      </c>
      <c r="CP18" s="82" t="str">
        <f>IF('Физическое развитие'!P19="","",IF('Физическое развитие'!P19=2,"сформирован",IF('Физическое развитие'!P19=0,"не сформирован", "в стадии формирования")))</f>
        <v/>
      </c>
      <c r="CQ18" s="82" t="str">
        <f>IF('Физическое развитие'!Q19="","",IF('Физическое развитие'!Q19=2,"сформирован",IF('Физическое развитие'!Q19=0,"не сформирован", "в стадии формирования")))</f>
        <v/>
      </c>
      <c r="CR18" s="214" t="str">
        <f>IF('Художественно-эстетическое разв'!Y20="","",IF('Физическое развитие'!#REF!="","",IF('Физическое развитие'!#REF!="","",IF('Физическое развитие'!D19="","",IF('Физическое развитие'!E19="","",IF('Физическое развитие'!F19="","",IF('Физическое развитие'!H19="","",IF('Физическое развитие'!I19="","",IF('Физическое развитие'!J19="","",IF('Физическое развитие'!L19="","",IF('Физическое развитие'!M19="","",IF('Физическое развитие'!#REF!="","",IF('Физическое развитие'!#REF!="","",IF('Физическое развитие'!#REF!="","",IF('Физическое развитие'!N19="","",IF('Физическое развитие'!O19="","",IF('Физическое развитие'!P19="","",IF('Физическое развитие'!Q19="","",('Художественно-эстетическое разв'!Y20+'Физическое развитие'!#REF!+'Физическое развитие'!#REF!+'Физическое развитие'!D19+'Физическое развитие'!E19+'Физическое развитие'!F19+'Физическое развитие'!H19+'Физическое развитие'!I19+'Физическое развитие'!J19+'Физическое развитие'!L19+'Физическое развитие'!M19+'Физическое развитие'!#REF!+'Физическое развитие'!#REF!+'Физическое развитие'!#REF!+'Физическое развитие'!N19+'Физическое развитие'!O19+'Физическое развитие'!P19+'Физическое развитие'!Q19)/18))))))))))))))))))</f>
        <v/>
      </c>
      <c r="CS18" s="82" t="str">
        <f>'Целевые ориентиры'!BW19</f>
        <v/>
      </c>
      <c r="CT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8" s="82"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CV18" s="82" t="str">
        <f>IF('Социально-коммуникативное разви'!N20="","",IF('Социально-коммуникативное разви'!N20=2,"сформирован",IF('Социально-коммуникативное разви'!N20=0,"не сформирован", "в стадии формирования")))</f>
        <v/>
      </c>
      <c r="CW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8" s="82" t="str">
        <f>IF('Социально-коммуникативное разви'!AI20="","",IF('Социально-коммуникативное разви'!AI20=2,"сформирован",IF('Социально-коммуникативное разви'!AI20=0,"не сформирован", "в стадии формирования")))</f>
        <v/>
      </c>
      <c r="CY18" s="82" t="str">
        <f>IF('Социально-коммуникативное разви'!AN20="","",IF('Социально-коммуникативное разви'!AN20=2,"сформирован",IF('Социально-коммуникативное разви'!AN20=0,"не сформирован", "в стадии формирования")))</f>
        <v/>
      </c>
      <c r="CZ18" s="82" t="str">
        <f>IF('Социально-коммуникативное разви'!AO20="","",IF('Социально-коммуникативное разви'!AO20=2,"сформирован",IF('Социально-коммуникативное разви'!AO20=0,"не сформирован", "в стадии формирования")))</f>
        <v/>
      </c>
      <c r="DA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8" s="82" t="str">
        <f>IF('Социально-коммуникативное разви'!AP20="","",IF('Социально-коммуникативное разви'!AP20=2,"сформирован",IF('Социально-коммуникативное разви'!AP20=0,"не сформирован", "в стадии формирования")))</f>
        <v/>
      </c>
      <c r="DC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8" s="82" t="str">
        <f>IF('Социально-коммуникативное разви'!AQ20="","",IF('Социально-коммуникативное разви'!AQ20=2,"сформирован",IF('Социально-коммуникативное разви'!AQ20=0,"не сформирован", "в стадии формирования")))</f>
        <v/>
      </c>
      <c r="DE18" s="82" t="str">
        <f>IF('Социально-коммуникативное разви'!AR20="","",IF('Социально-коммуникативное разви'!AR20=2,"сформирован",IF('Социально-коммуникативное разви'!AR20=0,"не сформирован", "в стадии формирования")))</f>
        <v/>
      </c>
      <c r="DF18" s="82" t="str">
        <f>IF('Социально-коммуникативное разви'!AS20="","",IF('Социально-коммуникативное разви'!AS20=2,"сформирован",IF('Социально-коммуникативное разви'!AS20=0,"не сформирован", "в стадии формирования")))</f>
        <v/>
      </c>
      <c r="DG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8" s="82" t="str">
        <f>IF('Социально-коммуникативное разви'!AT20="","",IF('Социально-коммуникативное разви'!AT20=2,"сформирован",IF('Социально-коммуникативное разви'!AT20=0,"не сформирован", "в стадии формирования")))</f>
        <v/>
      </c>
      <c r="DI18" s="82" t="str">
        <f>IF('Социально-коммуникативное разви'!AV20="","",IF('Социально-коммуникативное разви'!AV20=2,"сформирован",IF('Социально-коммуникативное разви'!AV20=0,"не сформирован", "в стадии формирования")))</f>
        <v/>
      </c>
      <c r="DJ18" s="82" t="str">
        <f>IF('Социально-коммуникативное разви'!AW20="","",IF('Социально-коммуникативное разви'!AW20=2,"сформирован",IF('Социально-коммуникативное разви'!AW20=0,"не сформирован", "в стадии формирования")))</f>
        <v/>
      </c>
      <c r="DK18" s="82" t="str">
        <f>IF('Социально-коммуникативное разви'!AX20="","",IF('Социально-коммуникативное разви'!AX20=2,"сформирован",IF('Социально-коммуникативное разви'!AX20=0,"не сформирован", "в стадии формирования")))</f>
        <v/>
      </c>
      <c r="DL18" s="82" t="str">
        <f>IF('Социально-коммуникативное разви'!AY20="","",IF('Социально-коммуникативное разви'!AY20=2,"сформирован",IF('Социально-коммуникативное разви'!AY20=0,"не сформирован", "в стадии формирования")))</f>
        <v/>
      </c>
      <c r="DM18" s="82" t="str">
        <f>IF('Физическое развитие'!K19="","",IF('Физическое развитие'!K19=2,"сформирован",IF('Физическое развитие'!K19=0,"не сформирован", "в стадии формирования")))</f>
        <v/>
      </c>
      <c r="DN18" s="82" t="e">
        <f>IF('Физическое развитие'!#REF!="","",IF('Физическое развитие'!#REF!=2,"сформирован",IF('Физическое развитие'!#REF!=0,"не сформирован", "в стадии формирования")))</f>
        <v>#REF!</v>
      </c>
      <c r="DO18" s="214" t="e">
        <f>IF('Социально-коммуникативное разви'!#REF!="","",IF('Социально-коммуникативное разви'!M20="","",IF('Социально-коммуникативное разви'!N20="","",IF('Социально-коммуникативное разви'!#REF!="","",IF('Социально-коммуникативное разви'!AI20="","",IF('Социально-коммуникативное разви'!AN20="","",IF('Социально-коммуникативное разви'!AO20="","",IF('Социально-коммуникативное разви'!#REF!="","",IF('Социально-коммуникативное разви'!AP20="","",IF('Социально-коммуникативное разви'!#REF!="","",IF('Социально-коммуникативное разви'!AQ20="","",IF('Социально-коммуникативное разви'!AR20="","",IF('Социально-коммуникативное разви'!AS20="","",IF('Социально-коммуникативное разви'!#REF!="","",IF('Социально-коммуникативное разви'!AT20="","",IF('Социально-коммуникативное разви'!AV20="","",IF('Социально-коммуникативное разви'!AW20="","",IF('Социально-коммуникативное разви'!AX20="","",IF('Социально-коммуникативное разви'!AY20="","",IF('Физическое развитие'!K19="","",IF('Физическое развитие'!#REF!="","",('Социально-коммуникативное разви'!#REF!+'Социально-коммуникативное разви'!M20+'Социально-коммуникативное разви'!N20+'Социально-коммуникативное разви'!#REF!+'Социально-коммуникативное разви'!AI20+'Социально-коммуникативное разви'!AN20+'Социально-коммуникативное разви'!AO20+'Социально-коммуникативное разви'!#REF!+'Социально-коммуникативное разви'!AP20+'Социально-коммуникативное разви'!#REF!+'Социально-коммуникативное разви'!AQ20+'Социально-коммуникативное разви'!AR20+'Социально-коммуникативное разви'!AS20+'Социально-коммуникативное разви'!#REF!+'Социально-коммуникативное разви'!AT20+'Социально-коммуникативное разви'!AV20+'Социально-коммуникативное разви'!AW20+'Социально-коммуникативное разви'!AX20+'Социально-коммуникативное разви'!AY20+'Физическое развитие'!K19+'Физическое развитие'!#REF!)/21)))))))))))))))))))))</f>
        <v>#REF!</v>
      </c>
      <c r="DP18" s="82" t="str">
        <f>'Целевые ориентиры'!CN19</f>
        <v/>
      </c>
      <c r="DQ18" s="82" t="str">
        <f>IF('Социально-коммуникативное разви'!D20="","",IF('Социально-коммуникативное разви'!D20=2,"сформирован",IF('Социально-коммуникативное разви'!D20=0,"не сформирован", "в стадии формирования")))</f>
        <v/>
      </c>
      <c r="DR18" s="82" t="str">
        <f>IF('Социально-коммуникативное разви'!E20="","",IF('Социально-коммуникативное разви'!E20=2,"сформирован",IF('Социально-коммуникативное разви'!E20=0,"не сформирован", "в стадии формирования")))</f>
        <v/>
      </c>
      <c r="DS18" s="82" t="str">
        <f>IF('Социально-коммуникативное разви'!F20="","",IF('Социально-коммуникативное разви'!F20=2,"сформирован",IF('Социально-коммуникативное разви'!F20=0,"не сформирован", "в стадии формирования")))</f>
        <v/>
      </c>
      <c r="DT18" s="82"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DU18" s="82" t="str">
        <f>IF('Социально-коммуникативное разви'!Q20="","",IF('Социально-коммуникативное разви'!Q20=2,"сформирован",IF('Социально-коммуникативное разви'!Q20=0,"не сформирован", "в стадии формирования")))</f>
        <v/>
      </c>
      <c r="DV18" s="82" t="str">
        <f>IF('Социально-коммуникативное разви'!R20="","",IF('Социально-коммуникативное разви'!R20=2,"сформирован",IF('Социально-коммуникативное разви'!R20=0,"не сформирован", "в стадии формирования")))</f>
        <v/>
      </c>
      <c r="DW18" s="82" t="str">
        <f>IF('Социально-коммуникативное разви'!S20="","",IF('Социально-коммуникативное разви'!S20=2,"сформирован",IF('Социально-коммуникативное разви'!S20=0,"не сформирован", "в стадии формирования")))</f>
        <v/>
      </c>
      <c r="DX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8" s="82" t="str">
        <f>IF('Социально-коммуникативное разви'!T20="","",IF('Социально-коммуникативное разви'!T20=2,"сформирован",IF('Социально-коммуникативное разви'!T20=0,"не сформирован", "в стадии формирования")))</f>
        <v/>
      </c>
      <c r="EB18" s="82" t="str">
        <f>IF('Социально-коммуникативное разви'!Y20="","",IF('Социально-коммуникативное разви'!Y20=2,"сформирован",IF('Социально-коммуникативное разви'!Y20=0,"не сформирован", "в стадии формирования")))</f>
        <v/>
      </c>
      <c r="EC18" s="82" t="str">
        <f>IF('Социально-коммуникативное разви'!Z20="","",IF('Социально-коммуникативное разви'!Z20=2,"сформирован",IF('Социально-коммуникативное разви'!Z20=0,"не сформирован", "в стадии формирования")))</f>
        <v/>
      </c>
      <c r="ED18" s="82" t="str">
        <f>IF('Социально-коммуникативное разви'!AU20="","",IF('Социально-коммуникативное разви'!AU20=2,"сформирован",IF('Социально-коммуникативное разви'!AU20=0,"не сформирован", "в стадии формирования")))</f>
        <v/>
      </c>
      <c r="EE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8" s="82" t="str">
        <f>IF('Социально-коммуникативное разви'!AZ20="","",IF('Социально-коммуникативное разви'!AZ20=2,"сформирован",IF('Социально-коммуникативное разви'!AZ20=0,"не сформирован", "в стадии формирования")))</f>
        <v/>
      </c>
      <c r="EG18" s="82" t="str">
        <f>IF('Социально-коммуникативное разви'!BA20="","",IF('Социально-коммуникативное разви'!BA20=2,"сформирован",IF('Социально-коммуникативное разви'!BA20=0,"не сформирован", "в стадии формирования")))</f>
        <v/>
      </c>
      <c r="EH18" s="82" t="str">
        <f>IF('Социально-коммуникативное разви'!BB20="","",IF('Социально-коммуникативное разви'!BB20=2,"сформирован",IF('Социально-коммуникативное разви'!BB20=0,"не сформирован", "в стадии формирования")))</f>
        <v/>
      </c>
      <c r="EI18" s="82" t="str">
        <f>IF('Познавательное развитие'!G20="","",IF('Познавательное развитие'!G20=2,"сформирован",IF('Познавательное развитие'!G20=0,"не сформирован", "в стадии формирования")))</f>
        <v/>
      </c>
      <c r="EJ18" s="82" t="e">
        <f>IF('Познавательное развитие'!#REF!="","",IF('Познавательное развитие'!#REF!=2,"сформирован",IF('Познавательное развитие'!#REF!=0,"не сформирован", "в стадии формирования")))</f>
        <v>#REF!</v>
      </c>
      <c r="EK18" s="82" t="str">
        <f>IF('Познавательное развитие'!H20="","",IF('Познавательное развитие'!H20=2,"сформирован",IF('Познавательное развитие'!H20=0,"не сформирован", "в стадии формирования")))</f>
        <v/>
      </c>
      <c r="EL18" s="82" t="e">
        <f>IF('Познавательное развитие'!#REF!="","",IF('Познавательное развитие'!#REF!=2,"сформирован",IF('Познавательное развитие'!#REF!=0,"не сформирован", "в стадии формирования")))</f>
        <v>#REF!</v>
      </c>
      <c r="EM18" s="82" t="str">
        <f>IF('Познавательное развитие'!T20="","",IF('Познавательное развитие'!T20=2,"сформирован",IF('Познавательное развитие'!T20=0,"не сформирован", "в стадии формирования")))</f>
        <v/>
      </c>
      <c r="EN18" s="82" t="e">
        <f>IF('Познавательное развитие'!#REF!="","",IF('Познавательное развитие'!#REF!=2,"сформирован",IF('Познавательное развитие'!#REF!=0,"не сформирован", "в стадии формирования")))</f>
        <v>#REF!</v>
      </c>
      <c r="EO18" s="82" t="str">
        <f>IF('Познавательное развитие'!U20="","",IF('Познавательное развитие'!U20=2,"сформирован",IF('Познавательное развитие'!U20=0,"не сформирован", "в стадии формирования")))</f>
        <v/>
      </c>
      <c r="EP18" s="82" t="str">
        <f>IF('Познавательное развитие'!W20="","",IF('Познавательное развитие'!W20=2,"сформирован",IF('Познавательное развитие'!W20=0,"не сформирован", "в стадии формирования")))</f>
        <v/>
      </c>
      <c r="EQ18" s="82" t="str">
        <f>IF('Познавательное развитие'!X20="","",IF('Познавательное развитие'!X20=2,"сформирован",IF('Познавательное развитие'!X20=0,"не сформирован", "в стадии формирования")))</f>
        <v/>
      </c>
      <c r="ER18" s="82" t="str">
        <f>IF('Познавательное развитие'!AB20="","",IF('Познавательное развитие'!AB20=2,"сформирован",IF('Познавательное развитие'!AB20=0,"не сформирован", "в стадии формирования")))</f>
        <v/>
      </c>
      <c r="ES18" s="82" t="str">
        <f>IF('Познавательное развитие'!AC20="","",IF('Познавательное развитие'!AC20=2,"сформирован",IF('Познавательное развитие'!AC20=0,"не сформирован", "в стадии формирования")))</f>
        <v/>
      </c>
      <c r="ET18" s="82" t="str">
        <f>IF('Познавательное развитие'!AD20="","",IF('Познавательное развитие'!AD20=2,"сформирован",IF('Познавательное развитие'!AD20=0,"не сформирован", "в стадии формирования")))</f>
        <v/>
      </c>
      <c r="EU18" s="82" t="str">
        <f>IF('Познавательное развитие'!AE20="","",IF('Познавательное развитие'!AE20=2,"сформирован",IF('Познавательное развитие'!AE20=0,"не сформирован", "в стадии формирования")))</f>
        <v/>
      </c>
      <c r="EV18" s="82" t="str">
        <f>IF('Познавательное развитие'!AF20="","",IF('Познавательное развитие'!AF20=2,"сформирован",IF('Познавательное развитие'!AF20=0,"не сформирован", "в стадии формирования")))</f>
        <v/>
      </c>
      <c r="EW18" s="82" t="e">
        <f>IF('Познавательное развитие'!#REF!="","",IF('Познавательное развитие'!#REF!=2,"сформирован",IF('Познавательное развитие'!#REF!=0,"не сформирован", "в стадии формирования")))</f>
        <v>#REF!</v>
      </c>
      <c r="EX18" s="82" t="str">
        <f>IF('Познавательное развитие'!AG20="","",IF('Познавательное развитие'!AG20=2,"сформирован",IF('Познавательное развитие'!AG20=0,"не сформирован", "в стадии формирования")))</f>
        <v/>
      </c>
      <c r="EY18" s="82" t="str">
        <f>IF('Познавательное развитие'!AH20="","",IF('Познавательное развитие'!AH20=2,"сформирован",IF('Познавательное развитие'!AH20=0,"не сформирован", "в стадии формирования")))</f>
        <v/>
      </c>
      <c r="EZ18" s="82" t="e">
        <f>IF('Познавательное развитие'!#REF!="","",IF('Познавательное развитие'!#REF!=2,"сформирован",IF('Познавательное развитие'!#REF!=0,"не сформирован", "в стадии формирования")))</f>
        <v>#REF!</v>
      </c>
      <c r="FA18" s="82" t="str">
        <f>IF('Познавательное развитие'!AI20="","",IF('Познавательное развитие'!AI20=2,"сформирован",IF('Познавательное развитие'!AI20=0,"не сформирован", "в стадии формирования")))</f>
        <v/>
      </c>
      <c r="FB18" s="82" t="str">
        <f>IF('Познавательное развитие'!AJ20="","",IF('Познавательное развитие'!AJ20=2,"сформирован",IF('Познавательное развитие'!AJ20=0,"не сформирован", "в стадии формирования")))</f>
        <v/>
      </c>
      <c r="FC18" s="82" t="str">
        <f>IF('Познавательное развитие'!AK20="","",IF('Познавательное развитие'!AK20=2,"сформирован",IF('Познавательное развитие'!AK20=0,"не сформирован", "в стадии формирования")))</f>
        <v/>
      </c>
      <c r="FD18" s="82" t="str">
        <f>IF('Познавательное развитие'!AL20="","",IF('Познавательное развитие'!AL20=2,"сформирован",IF('Познавательное развитие'!AL20=0,"не сформирован", "в стадии формирования")))</f>
        <v/>
      </c>
      <c r="FE18" s="82" t="str">
        <f>IF('Речевое развитие'!Q19="","",IF('Речевое развитие'!Q19=2,"сформирован",IF('Речевое развитие'!Q19=0,"не сформирован", "в стадии формирования")))</f>
        <v/>
      </c>
      <c r="FF18" s="82" t="str">
        <f>IF('Речевое развитие'!R19="","",IF('Речевое развитие'!R19=2,"сформирован",IF('Речевое развитие'!R19=0,"не сформирован", "в стадии формирования")))</f>
        <v/>
      </c>
      <c r="FG18" s="82" t="str">
        <f>IF('Речевое развитие'!S19="","",IF('Речевое развитие'!S19=2,"сформирован",IF('Речевое развитие'!S19=0,"не сформирован", "в стадии формирования")))</f>
        <v/>
      </c>
      <c r="FH18" s="82" t="str">
        <f>IF('Речевое развитие'!T19="","",IF('Речевое развитие'!T19=2,"сформирован",IF('Речевое развитие'!T19=0,"не сформирован", "в стадии формирования")))</f>
        <v/>
      </c>
      <c r="FI18" s="82" t="str">
        <f>IF('Речевое развитие'!U19="","",IF('Речевое развитие'!U19=2,"сформирован",IF('Речевое развитие'!U19=0,"не сформирован", "в стадии формирования")))</f>
        <v/>
      </c>
      <c r="FJ18" s="82" t="e">
        <f>IF('Речевое развитие'!#REF!="","",IF('Речевое развитие'!#REF!=2,"сформирован",IF('Речевое развитие'!#REF!=0,"не сформирован", "в стадии формирования")))</f>
        <v>#REF!</v>
      </c>
      <c r="FK18" s="82" t="str">
        <f>IF('Художественно-эстетическое разв'!S20="","",IF('Художественно-эстетическое разв'!S20=2,"сформирован",IF('Художественно-эстетическое разв'!S20=0,"не сформирован", "в стадии формирования")))</f>
        <v/>
      </c>
      <c r="FL18" s="82" t="str">
        <f>IF('Художественно-эстетическое разв'!T20="","",IF('Художественно-эстетическое разв'!T20=2,"сформирован",IF('Художественно-эстетическое разв'!T20=0,"не сформирован", "в стадии формирования")))</f>
        <v/>
      </c>
      <c r="FM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8" s="82" t="str">
        <f>IF('Физическое развитие'!T19="","",IF('Физическое развитие'!T19=2,"сформирован",IF('Физическое развитие'!T19=0,"не сформирован", "в стадии формирования")))</f>
        <v/>
      </c>
      <c r="FO18" s="82" t="str">
        <f>IF('Физическое развитие'!U19="","",IF('Физическое развитие'!U19=2,"сформирован",IF('Физическое развитие'!U19=0,"не сформирован", "в стадии формирования")))</f>
        <v/>
      </c>
      <c r="FP18" s="82" t="str">
        <f>IF('Физическое развитие'!V19="","",IF('Физическое развитие'!V19=2,"сформирован",IF('Физическое развитие'!V19=0,"не сформирован", "в стадии формирования")))</f>
        <v/>
      </c>
      <c r="FQ18" s="82" t="e">
        <f>IF('Физическое развитие'!#REF!="","",IF('Физическое развитие'!#REF!=2,"сформирован",IF('Физическое развитие'!#REF!=0,"не сформирован", "в стадии формирования")))</f>
        <v>#REF!</v>
      </c>
      <c r="FR18" s="214" t="str">
        <f>IF('Социально-коммуникативное разви'!D20="","",IF('Социально-коммуникативное разви'!E20="","",IF('Социально-коммуникативное разви'!F20="","",IF('Социально-коммуникативное разви'!G20="","",IF('Социально-коммуникативное разви'!Q20="","",IF('Социально-коммуникативное разви'!R20="","",IF('Социально-коммуникативное разви'!S20="","",IF('Социально-коммуникативное разви'!#REF!="","",IF('Социально-коммуникативное разви'!#REF!="","",IF('Социально-коммуникативное разви'!#REF!="","",IF('Социально-коммуникативное разви'!T20="","",IF('Социально-коммуникативное разви'!Y20="","",IF('Социально-коммуникативное разви'!Z20="","",IF('Социально-коммуникативное разви'!AU20="","",IF('Социально-коммуникативное разви'!#REF!="","",IF('Социально-коммуникативное разви'!AZ20="","",IF('Социально-коммуникативное разви'!BA20="","",IF('Социально-коммуникативное разви'!BB20="","",IF('Познавательное развитие'!G20="","",IF('Познавательное развитие'!#REF!="","",IF('Познавательное развитие'!H20="","",IF('Познавательное развитие'!#REF!="","",IF('Познавательное развитие'!T20="","",IF('Познавательное развитие'!#REF!="","",IF('Познавательное развитие'!U20="","",IF('Познавательное развитие'!W20="","",IF('Познавательное развитие'!X20="","",IF('Познавательное развитие'!AB20="","",IF('Познавательное развитие'!AC20="","",IF('Познавательное развитие'!AD20="","",IF('Познавательное развитие'!AE20="","",IF('Познавательное развитие'!AF20="","",IF('Познавательное развитие'!#REF!="","",IF('Познавательное развитие'!AG20="","",IF('Познавательное развитие'!AH20="","",IF('Познавательное развитие'!#REF!="","",IF('Познавательное развитие'!AI20="","",IF('Познавательное развитие'!AJ20="","",IF('Познавательное развитие'!AK20="","",IF('Познавательное развитие'!AL20="","",IF('Речевое развитие'!Q19="","",IF('Речевое развитие'!R19="","",IF('Речевое развитие'!S19="","",IF('Речевое развитие'!T19="","",IF('Речевое развитие'!U19="","",IF('Речевое развитие'!#REF!="","",IF('Художественно-эстетическое разв'!S20="","",IF('Художественно-эстетическое разв'!T20="","",IF('Художественно-эстетическое разв'!#REF!="","",IF('Физическое развитие'!T19="","",IF('Физическое развитие'!U19="","",IF('Физическое развитие'!V19="","",IF('Физическое развитие'!#REF!="","",('Социально-коммуникативное разви'!D20+'Социально-коммуникативное разви'!E20+'Социально-коммуникативное разви'!F20+'Социально-коммуникативное разви'!G20+'Социально-коммуникативное разви'!Q20+'Социально-коммуникативное разви'!R20+'Социально-коммуникативное разви'!S20+'Социально-коммуникативное разви'!#REF!+'Социально-коммуникативное разви'!#REF!+'Социально-коммуникативное разви'!#REF!+'Социально-коммуникативное разви'!T20+'Социально-коммуникативное разви'!Y20+'Социально-коммуникативное разви'!Z20+'Социально-коммуникативное разви'!AU20+'Социально-коммуникативное разви'!#REF!+'Социально-коммуникативное разви'!AZ20+'Социально-коммуникативное разви'!BA20+'Социально-коммуникативное разви'!BB20+'Познавательное развитие'!G20+'Познавательное развитие'!#REF!+'Познавательное развитие'!H20+'Познавательное развитие'!#REF!+'Познавательное развитие'!T20+'Познавательное развитие'!#REF!+'Познавательное развитие'!U20+'Познавательное развитие'!W20+'Познавательное развитие'!X20+'Познавательное развитие'!AB20+'Познавательное развитие'!AC20+'Познавательное развитие'!AD20+'Познавательное развитие'!AE20+'Познавательное развитие'!AF20+'Познавательное развитие'!#REF!+'Познавательное развитие'!AG20+'Познавательное развитие'!AH20+'Познавательное развитие'!#REF!+'Познавательное развитие'!AI20+'Познавательное развитие'!AJ20+'Познавательное развитие'!AK20+'Познавательное развитие'!AL20+'Речевое развитие'!Q19+'Речевое развитие'!R19+'Речевое развитие'!S19+'Речевое развитие'!T19+'Речевое развитие'!U19+'Речевое развитие'!#REF!+'Художественно-эстетическое разв'!S20+'Художественно-эстетическое разв'!T20+'Художественно-эстетическое разв'!#REF!+'Физическое развитие'!T19+'Физическое развитие'!U19+'Физическое развитие'!V19+'Физическое развитие'!#REF!)/53)))))))))))))))))))))))))))))))))))))))))))))))))))))</f>
        <v/>
      </c>
      <c r="FS18" s="82" t="str">
        <f>'Целевые ориентиры'!EC19</f>
        <v/>
      </c>
    </row>
    <row r="19" spans="1:175">
      <c r="A19" s="82">
        <f>список!A18</f>
        <v>17</v>
      </c>
      <c r="B19" s="82" t="str">
        <f>IF(список!B18="","",список!B18)</f>
        <v/>
      </c>
      <c r="C19" s="82">
        <f>список!C18</f>
        <v>0</v>
      </c>
      <c r="D19" s="82" t="str">
        <f>IF('Социально-коммуникативное разви'!AA21="","",IF('Социально-коммуникативное разви'!AA21=2,"сформирован",IF('Социально-коммуникативное разви'!AA21=0,"не сформирован", "в стадии формирования")))</f>
        <v/>
      </c>
      <c r="E19" s="82" t="str">
        <f>IF('Социально-коммуникативное разви'!AF21="","",IF('Социально-коммуникативное разви'!AF21=2,"сформирован",IF('Социально-коммуникативное разви'!AF21=0,"не сформирован", "в стадии формирования")))</f>
        <v/>
      </c>
      <c r="F19" s="82" t="str">
        <f>IF('Социально-коммуникативное разви'!AG21="","",IF('Социально-коммуникативное разви'!AG21=2,"сформирован",IF('Социально-коммуникативное разви'!AG21=0,"не сформирован", "в стадии формирования")))</f>
        <v/>
      </c>
      <c r="G19" s="82" t="str">
        <f>IF('Социально-коммуникативное разви'!AH21="","",IF('Социально-коммуникативное разви'!AH21=2,"сформирован",IF('Социально-коммуникативное разви'!AH21=0,"не сформирован", "в стадии формирования")))</f>
        <v/>
      </c>
      <c r="H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9" s="82" t="str">
        <f>IF('Социально-коммуникативное разви'!AJ21="","",IF('Социально-коммуникативное разви'!AJ21=2,"сформирован",IF('Социально-коммуникативное разви'!AJ21=0,"не сформирован", "в стадии формирования")))</f>
        <v/>
      </c>
      <c r="K19" s="82" t="str">
        <f>IF('Социально-коммуникативное разви'!AK21="","",IF('Социально-коммуникативное разви'!AK21=2,"сформирован",IF('Социально-коммуникативное разви'!AK21=0,"не сформирован", "в стадии формирования")))</f>
        <v/>
      </c>
      <c r="L19" s="82" t="e">
        <f>IF('Познавательное развитие'!#REF!="","",IF('Познавательное развитие'!#REF!=2,"сформирован",IF('Познавательное развитие'!#REF!=0,"не сформирован", "в стадии формирования")))</f>
        <v>#REF!</v>
      </c>
      <c r="M19" s="82" t="str">
        <f>IF('Познавательное развитие'!D21="","",IF('Познавательное развитие'!D21=2,"сформирован",IF('Познавательное развитие'!D21=0,"не сформирован", "в стадии формирования")))</f>
        <v/>
      </c>
      <c r="N19" s="82" t="e">
        <f>IF('Познавательное развитие'!#REF!="","",IF('Познавательное развитие'!#REF!=2,"сформирован",IF('Познавательное развитие'!#REF!=0,"не сформирован", "в стадии формирования")))</f>
        <v>#REF!</v>
      </c>
      <c r="O19" s="82" t="str">
        <f>IF('Познавательное развитие'!I21="","",IF('Познавательное развитие'!I21=2,"сформирован",IF('Познавательное развитие'!I21=0,"не сформирован", "в стадии формирования")))</f>
        <v/>
      </c>
      <c r="P19" s="82" t="str">
        <f>IF('Познавательное развитие'!M21="","",IF('Познавательное развитие'!M21=2,"сформирован",IF('Познавательное развитие'!M21=0,"не сформирован", "в стадии формирования")))</f>
        <v/>
      </c>
      <c r="Q19" s="82" t="str">
        <f>IF('Познавательное развитие'!N21="","",IF('Познавательное развитие'!N21=2,"сформирован",IF('Познавательное развитие'!N21=0,"не сформирован", "в стадии формирования")))</f>
        <v/>
      </c>
      <c r="R19" s="82" t="str">
        <f>IF('Познавательное развитие'!O21="","",IF('Познавательное развитие'!O21=2,"сформирован",IF('Познавательное развитие'!O21=0,"не сформирован", "в стадии формирования")))</f>
        <v/>
      </c>
      <c r="S19" s="82" t="str">
        <f>IF('Познавательное развитие'!P21="","",IF('Познавательное развитие'!P21=2,"сформирован",IF('Познавательное развитие'!P21=0,"не сформирован", "в стадии формирования")))</f>
        <v/>
      </c>
      <c r="T19" s="82" t="str">
        <f>IF('Познавательное развитие'!Q21="","",IF('Познавательное развитие'!Q21=2,"сформирован",IF('Познавательное развитие'!Q21=0,"не сформирован", "в стадии формирования")))</f>
        <v/>
      </c>
      <c r="U19" s="82" t="str">
        <f>IF('Познавательное развитие'!Y21="","",IF('Познавательное развитие'!Y21=2,"сформирован",IF('Познавательное развитие'!Y21=0,"не сформирован", "в стадии формирования")))</f>
        <v/>
      </c>
      <c r="V19" s="82"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W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9" s="82" t="str">
        <f>IF('Художественно-эстетическое разв'!G21="","",IF('Художественно-эстетическое разв'!G21=2,"сформирован",IF('Художественно-эстетическое разв'!G21=0,"не сформирован", "в стадии формирования")))</f>
        <v/>
      </c>
      <c r="Y19" s="82" t="str">
        <f>IF('Художественно-эстетическое разв'!H21="","",IF('Художественно-эстетическое разв'!H21=2,"сформирован",IF('Художественно-эстетическое разв'!H21=0,"не сформирован", "в стадии формирования")))</f>
        <v/>
      </c>
      <c r="Z19" s="82" t="str">
        <f>IF('Художественно-эстетическое разв'!I21="","",IF('Художественно-эстетическое разв'!I21=2,"сформирован",IF('Художественно-эстетическое разв'!I21=0,"не сформирован", "в стадии формирования")))</f>
        <v/>
      </c>
      <c r="AA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C19" s="82" t="str">
        <f>IF('Художественно-эстетическое разв'!M21="","",IF('Художественно-эстетическое разв'!M21=2,"сформирован",IF('Художественно-эстетическое разв'!M21=0,"не сформирован", "в стадии формирования")))</f>
        <v/>
      </c>
      <c r="AD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9" s="82" t="str">
        <f>IF('Художественно-эстетическое разв'!U21="","",IF('Художественно-эстетическое разв'!U21=2,"сформирован",IF('Художественно-эстетическое разв'!U21=0,"не сформирован", "в стадии формирования")))</f>
        <v/>
      </c>
      <c r="AG19" s="82" t="str">
        <f>IF('Физическое развитие'!W20="","",IF('Физическое развитие'!W20=2,"сформирован",IF('Физическое развитие'!W20=0,"не сформирован", "в стадии формирования")))</f>
        <v/>
      </c>
      <c r="AH19" s="214" t="str">
        <f>IF('Социально-коммуникативное разви'!AA21="","",IF('Социально-коммуникативное разви'!AF21="","",IF('Социально-коммуникативное разви'!AG21="","",IF('Социально-коммуникативное разви'!AH21="","",IF('Социально-коммуникативное разви'!#REF!="","",IF('Социально-коммуникативное разви'!#REF!="","",IF('Социально-коммуникативное разви'!AJ21="","",IF('Социально-коммуникативное разви'!AK21="","",IF('Познавательное развитие'!#REF!="","",IF('Познавательное развитие'!D21="","",IF('Познавательное развитие'!#REF!="","",IF('Познавательное развитие'!I21="","",IF('Познавательное развитие'!M21="","",IF('Познавательное развитие'!N21="","",IF('Познавательное развитие'!O21="","",IF('Познавательное развитие'!P21="","",IF('Познавательное развитие'!Q21="","",IF('Познавательное развитие'!Y21="","",IF('Художественно-эстетическое разв'!D21="","",IF('Художественно-эстетическое разв'!#REF!="","",IF('Художественно-эстетическое разв'!G21="","",IF('Художественно-эстетическое разв'!H21="","",IF('Художественно-эстетическое разв'!I21="","",IF('Художественно-эстетическое разв'!#REF!="","",IF('Художественно-эстетическое разв'!#REF!="","",IF('Художественно-эстетическое разв'!M21="","",IF('Художественно-эстетическое разв'!#REF!="","",IF('Художественно-эстетическое разв'!#REF!="","",IF('Художественно-эстетическое разв'!U21="","",IF('Физическое развитие'!#REF!="","",('Социально-коммуникативное разви'!AA21+'Социально-коммуникативное разви'!AF21+'Социально-коммуникативное разви'!AG21+'Социально-коммуникативное разви'!AH21+'Социально-коммуникативное разви'!#REF!+'Социально-коммуникативное разви'!#REF!+'Социально-коммуникативное разви'!AJ21+'Социально-коммуникативное разви'!AK21+'Познавательное развитие'!#REF!+'Познавательное развитие'!D21+'Познавательное развитие'!#REF!+'Познавательное развитие'!I21+'Познавательное развитие'!M21+'Познавательное развитие'!N21+'Познавательное развитие'!O21+'Познавательное развитие'!P21+'Познавательное развитие'!Q21+'Познавательное развитие'!Y21+'Художественно-эстетическое разв'!D21+'Художественно-эстетическое разв'!#REF!+'Художественно-эстетическое разв'!G21+'Художественно-эстетическое разв'!H21+'Художественно-эстетическое разв'!I21+'Художественно-эстетическое разв'!#REF!+'Художественно-эстетическое разв'!#REF!+'Художественно-эстетическое разв'!M21+'Художественно-эстетическое разв'!#REF!+'Художественно-эстетическое разв'!#REF!+'Художественно-эстетическое разв'!U21+'Физическое развитие'!#REF!)/30))))))))))))))))))))))))))))))</f>
        <v/>
      </c>
      <c r="AI19" s="82" t="str">
        <f>'Целевые ориентиры'!AA20</f>
        <v/>
      </c>
      <c r="AJ19" s="82"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AK19" s="82"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AL19" s="82" t="str">
        <f>IF('Социально-коммуникативное разви'!I21="","",IF('Социально-коммуникативное разви'!I21=2,"сформирован",IF('Социально-коммуникативное разви'!I21=0,"не сформирован", "в стадии формирования")))</f>
        <v/>
      </c>
      <c r="AM19" s="82" t="str">
        <f>IF('Социально-коммуникативное разви'!J21="","",IF('Социально-коммуникативное разви'!J21=2,"сформирован",IF('Социально-коммуникативное разви'!J21=0,"не сформирован", "в стадии формирования")))</f>
        <v/>
      </c>
      <c r="AN19" s="82"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AO19" s="82"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AP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9" s="82" t="str">
        <f>IF('Социально-коммуникативное разви'!X21="","",IF('Социально-коммуникативное разви'!X21=2,"сформирован",IF('Социально-коммуникативное разви'!X21=0,"не сформирован", "в стадии формирования")))</f>
        <v/>
      </c>
      <c r="AR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9" s="82" t="e">
        <f>IF('Познавательное развитие'!#REF!="","",IF('Познавательное развитие'!#REF!=2,"сформирован",IF('Познавательное развитие'!#REF!=0,"не сформирован", "в стадии формирования")))</f>
        <v>#REF!</v>
      </c>
      <c r="AT19" s="82" t="str">
        <f>IF('Познавательное развитие'!V21="","",IF('Познавательное развитие'!V21=2,"сформирован",IF('Познавательное развитие'!V21=0,"не сформирован", "в стадии формирования")))</f>
        <v/>
      </c>
      <c r="AU19" s="82" t="str">
        <f>IF('Художественно-эстетическое разв'!Z21="","",IF('Художественно-эстетическое разв'!Z21=2,"сформирован",IF('Художественно-эстетическое разв'!Z21=0,"не сформирован", "в стадии формирования")))</f>
        <v/>
      </c>
      <c r="AV19" s="82" t="str">
        <f>IF('Художественно-эстетическое разв'!AE21="","",IF('Художественно-эстетическое разв'!AE21=2,"сформирован",IF('Художественно-эстетическое разв'!AE21=0,"не сформирован", "в стадии формирования")))</f>
        <v/>
      </c>
      <c r="AW19" s="82" t="e">
        <f>IF('Физическое развитие'!#REF!="","",IF('Физическое развитие'!#REF!=2,"сформирован",IF('Физическое развитие'!#REF!=0,"не сформирован", "в стадии формирования")))</f>
        <v>#REF!</v>
      </c>
      <c r="AX19" s="82" t="e">
        <f>IF('Физическое развитие'!#REF!="","",IF('Физическое развитие'!#REF!=2,"сформирован",IF('Физическое развитие'!#REF!=0,"не сформирован", "в стадии формирования")))</f>
        <v>#REF!</v>
      </c>
      <c r="AY19" s="214" t="str">
        <f>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разви'!#REF!="","",IF('Социально-коммуникативное разви'!X21="","",IF('Социально-коммуникативное разви'!#REF!="","",IF('Познавательное развитие'!#REF!="","",IF('Познавательное развитие'!V21="","",IF('Художественно-эстетическое разв'!Z21="","",IF('Художественно-эстетическое разв'!AE21="","",IF('Физическое развитие'!#REF!="","",IF('Физическое развитие'!#REF!="","",('Социально-коммуникативное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разви'!#REF!+'Социально-коммуникативное разви'!X21+'Социально-коммуникативное разви'!#REF!+'Познавательное развитие'!#REF!+'Познавательное развитие'!V21+'Художественно-эстетическое разв'!Z21+'Художественно-эстетическое разв'!AE21+'Физическое развитие'!#REF!+'Физическое развитие'!#REF!)/15)))))))))))))))</f>
        <v/>
      </c>
      <c r="AZ19" s="82" t="str">
        <f>'Целевые ориентиры'!AM20</f>
        <v/>
      </c>
      <c r="BA19" s="82" t="str">
        <f>IF('Социально-коммуникативное разви'!U21="","",IF('Социально-коммуникативное разви'!U21=2,"сформирован",IF('Социально-коммуникативное разви'!U21=0,"не сформирован", "в стадии формирования")))</f>
        <v/>
      </c>
      <c r="BB19" s="82" t="str">
        <f>IF('Социально-коммуникативное разви'!V21="","",IF('Социально-коммуникативное разви'!V21=2,"сформирован",IF('Социально-коммуникативное разви'!V21=0,"не сформирован", "в стадии формирования")))</f>
        <v/>
      </c>
      <c r="BC19" s="82" t="str">
        <f>IF('Социально-коммуникативное разви'!W21="","",IF('Социально-коммуникативное разви'!W21=2,"сформирован",IF('Социально-коммуникативное разви'!W21=0,"не сформирован", "в стадии формирования")))</f>
        <v/>
      </c>
      <c r="BD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9" s="82" t="str">
        <f>IF('Художественно-эстетическое разв'!AC21="","",IF('Художественно-эстетическое разв'!AC21=2,"сформирован",IF('Художественно-эстетическое разв'!AC21=0,"не сформирован", "в стадии формирования")))</f>
        <v/>
      </c>
      <c r="BG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9" s="82" t="str">
        <f>IF('Художественно-эстетическое разв'!AD21="","",IF('Художественно-эстетическое разв'!AD21=2,"сформирован",IF('Художественно-эстетическое разв'!AD21=0,"не сформирован", "в стадии формирования")))</f>
        <v/>
      </c>
      <c r="BI19" s="214" t="str">
        <f>IF('Социально-коммуникативное разви'!U21="","",IF('Социально-коммуникативное разви'!V21="","",IF('Социально-коммуникативное разви'!W21="","",IF('Художественно-эстетическое разв'!#REF!="","",IF('Художественно-эстетическое разв'!#REF!="","",IF('Художественно-эстетическое разв'!AC21="","",IF('Художественно-эстетическое разв'!#REF!="","",IF('Художественно-эстетическое разв'!AD21="","",('Социально-коммуникативное разви'!U21+'Социально-коммуникативное разви'!V21+'Социально-коммуникативное разви'!W21+'Художественно-эстетическое разв'!#REF!+'Художественно-эстетическое разв'!#REF!+'Художественно-эстетическое разв'!AC21+'Художественно-эстетическое разв'!#REF!+'Художественно-эстетическое разв'!AD21)/8))))))))</f>
        <v/>
      </c>
      <c r="BJ19" s="82" t="str">
        <f>'Целевые ориентиры'!AT20</f>
        <v/>
      </c>
      <c r="BK19" s="82" t="str">
        <f>IF('Речевое развитие'!D20="","",IF('Речевое развитие'!D20=2,"сформирован",IF('Речевое развитие'!D20=0,"не сформирован", "в стадии формирования")))</f>
        <v/>
      </c>
      <c r="BL19" s="82" t="e">
        <f>IF('Речевое развитие'!#REF!="","",IF('Речевое развитие'!#REF!=2,"сформирован",IF('Речевое развитие'!#REF!=0,"не сформирован", "в стадии формирования")))</f>
        <v>#REF!</v>
      </c>
      <c r="BM19" s="82" t="str">
        <f>IF('Речевое развитие'!E20="","",IF('Речевое развитие'!E20=2,"сформирован",IF('Речевое развитие'!E20=0,"не сформирован", "в стадии формирования")))</f>
        <v/>
      </c>
      <c r="BN19" s="82" t="str">
        <f>IF('Речевое развитие'!F20="","",IF('Речевое развитие'!F20=2,"сформирован",IF('Речевое развитие'!F20=0,"не сформирован", "в стадии формирования")))</f>
        <v/>
      </c>
      <c r="BO19" s="82" t="str">
        <f>IF('Речевое развитие'!G20="","",IF('Речевое развитие'!G20=2,"сформирован",IF('Речевое развитие'!G20=0,"не сформирован", "в стадии формирования")))</f>
        <v/>
      </c>
      <c r="BP19" s="82" t="str">
        <f>IF('Речевое развитие'!H20="","",IF('Речевое развитие'!H20=2,"сформирован",IF('Речевое развитие'!H20=0,"не сформирован", "в стадии формирования")))</f>
        <v/>
      </c>
      <c r="BQ19" s="82" t="e">
        <f>IF('Речевое развитие'!#REF!="","",IF('Речевое развитие'!#REF!=2,"сформирован",IF('Речевое развитие'!#REF!=0,"не сформирован", "в стадии формирования")))</f>
        <v>#REF!</v>
      </c>
      <c r="BR19" s="82" t="str">
        <f>IF('Речевое развитие'!I20="","",IF('Речевое развитие'!I20=2,"сформирован",IF('Речевое развитие'!I20=0,"не сформирован", "в стадии формирования")))</f>
        <v/>
      </c>
      <c r="BS19" s="82" t="str">
        <f>IF('Речевое развитие'!J20="","",IF('Речевое развитие'!J20=2,"сформирован",IF('Речевое развитие'!J20=0,"не сформирован", "в стадии формирования")))</f>
        <v/>
      </c>
      <c r="BT19" s="82" t="str">
        <f>IF('Речевое развитие'!K20="","",IF('Речевое развитие'!K20=2,"сформирован",IF('Речевое развитие'!K20=0,"не сформирован", "в стадии формирования")))</f>
        <v/>
      </c>
      <c r="BU19" s="82" t="str">
        <f>IF('Речевое развитие'!L20="","",IF('Речевое развитие'!L20=2,"сформирован",IF('Речевое развитие'!L20=0,"не сформирован", "в стадии формирования")))</f>
        <v/>
      </c>
      <c r="BV19" s="82" t="str">
        <f>IF('Речевое развитие'!M20="","",IF('Речевое развитие'!M20=2,"сформирован",IF('Речевое развитие'!M20=0,"не сформирован", "в стадии формирования")))</f>
        <v/>
      </c>
      <c r="BW19" s="82" t="str">
        <f>IF('Речевое развитие'!N20="","",IF('Речевое развитие'!N20=2,"сформирован",IF('Речевое развитие'!N20=0,"не сформирован", "в стадии формирования")))</f>
        <v/>
      </c>
      <c r="BX19" s="82" t="str">
        <f>IF('Речевое развитие'!D20="","",IF('Речевое развитие'!#REF!="","",IF('Речевое развитие'!E20="","",IF('Речевое развитие'!F20="","",IF('Речевое развитие'!G20="","",IF('Речевое развитие'!H20="","",IF('Речевое развитие'!#REF!="","",IF('Речевое развитие'!I20="","",IF('Речевое развитие'!J20="","",IF('Речевое развитие'!K20="","",IF('Речевое развитие'!L20="","",IF('Речевое развитие'!M20="","",IF('Речевое развитие'!N20="","",('Речевое развитие'!D20+'Речевое развитие'!#REF!+'Речевое развитие'!E20+'Речевое развитие'!F20+'Речевое развитие'!G20+'Речевое развитие'!H20+'Речевое развитие'!#REF!+'Речевое развитие'!I20+'Речевое развитие'!J20+'Речевое развитие'!K20+'Речевое развитие'!L20+'Речевое развитие'!M20+'Речевое развитие'!N20)/13)))))))))))))</f>
        <v/>
      </c>
      <c r="BY19" s="82" t="str">
        <f>'Целевые ориентиры'!BG20</f>
        <v/>
      </c>
      <c r="BZ19" s="82" t="str">
        <f>IF('Художественно-эстетическое разв'!Y21="","",IF('Художественно-эстетическое разв'!Y21=2,"сформирован",IF('Художественно-эстетическое разв'!Y21=0,"не сформирован", "в стадии формирования")))</f>
        <v/>
      </c>
      <c r="CA19" s="82" t="e">
        <f>IF('Физическое развитие'!#REF!="","",IF('Физическое развитие'!#REF!=2,"сформирован",IF('Физическое развитие'!#REF!=0,"не сформирован", "в стадии формирования")))</f>
        <v>#REF!</v>
      </c>
      <c r="CB19" s="82" t="e">
        <f>IF('Физическое развитие'!#REF!="","",IF('Физическое развитие'!#REF!=2,"сформирован",IF('Физическое развитие'!#REF!=0,"не сформирован", "в стадии формирования")))</f>
        <v>#REF!</v>
      </c>
      <c r="CC19" s="82" t="str">
        <f>IF('Физическое развитие'!D20="","",IF('Физическое развитие'!D20=2,"сформирован",IF('Физическое развитие'!D20=0,"не сформирован", "в стадии формирования")))</f>
        <v/>
      </c>
      <c r="CD19" s="82" t="str">
        <f>IF('Физическое развитие'!E20="","",IF('Физическое развитие'!E20=2,"сформирован",IF('Физическое развитие'!E20=0,"не сформирован", "в стадии формирования")))</f>
        <v/>
      </c>
      <c r="CE19" s="82" t="str">
        <f>IF('Физическое развитие'!F20="","",IF('Физическое развитие'!F20=2,"сформирован",IF('Физическое развитие'!F20=0,"не сформирован", "в стадии формирования")))</f>
        <v/>
      </c>
      <c r="CF19" s="82" t="str">
        <f>IF('Физическое развитие'!H20="","",IF('Физическое развитие'!H20=2,"сформирован",IF('Физическое развитие'!H20=0,"не сформирован", "в стадии формирования")))</f>
        <v/>
      </c>
      <c r="CG19" s="82" t="str">
        <f>IF('Физическое развитие'!I20="","",IF('Физическое развитие'!I20=2,"сформирован",IF('Физическое развитие'!I20=0,"не сформирован", "в стадии формирования")))</f>
        <v/>
      </c>
      <c r="CH19" s="82" t="str">
        <f>IF('Физическое развитие'!J20="","",IF('Физическое развитие'!J20=2,"сформирован",IF('Физическое развитие'!J20=0,"не сформирован", "в стадии формирования")))</f>
        <v/>
      </c>
      <c r="CI19" s="82" t="str">
        <f>IF('Физическое развитие'!L20="","",IF('Физическое развитие'!L20=2,"сформирован",IF('Физическое развитие'!L20=0,"не сформирован", "в стадии формирования")))</f>
        <v/>
      </c>
      <c r="CJ19" s="82" t="str">
        <f>IF('Физическое развитие'!M20="","",IF('Физическое развитие'!M20=2,"сформирован",IF('Физическое развитие'!M20=0,"не сформирован", "в стадии формирования")))</f>
        <v/>
      </c>
      <c r="CK19" s="82" t="e">
        <f>IF('Физическое развитие'!#REF!="","",IF('Физическое развитие'!#REF!=2,"сформирован",IF('Физическое развитие'!#REF!=0,"не сформирован", "в стадии формирования")))</f>
        <v>#REF!</v>
      </c>
      <c r="CL19" s="82" t="e">
        <f>IF('Физическое развитие'!#REF!="","",IF('Физическое развитие'!#REF!=2,"сформирован",IF('Физическое развитие'!#REF!=0,"не сформирован", "в стадии формирования")))</f>
        <v>#REF!</v>
      </c>
      <c r="CM19" s="82" t="e">
        <f>IF('Физическое развитие'!#REF!="","",IF('Физическое развитие'!#REF!=2,"сформирован",IF('Физическое развитие'!#REF!=0,"не сформирован", "в стадии формирования")))</f>
        <v>#REF!</v>
      </c>
      <c r="CN19" s="82" t="str">
        <f>IF('Физическое развитие'!N20="","",IF('Физическое развитие'!N20=2,"сформирован",IF('Физическое развитие'!N20=0,"не сформирован", "в стадии формирования")))</f>
        <v/>
      </c>
      <c r="CO19" s="82" t="str">
        <f>IF('Физическое развитие'!O20="","",IF('Физическое развитие'!O20=2,"сформирован",IF('Физическое развитие'!O20=0,"не сформирован", "в стадии формирования")))</f>
        <v/>
      </c>
      <c r="CP19" s="82" t="str">
        <f>IF('Физическое развитие'!P20="","",IF('Физическое развитие'!P20=2,"сформирован",IF('Физическое развитие'!P20=0,"не сформирован", "в стадии формирования")))</f>
        <v/>
      </c>
      <c r="CQ19" s="82" t="str">
        <f>IF('Физическое развитие'!Q20="","",IF('Физическое развитие'!Q20=2,"сформирован",IF('Физическое развитие'!Q20=0,"не сформирован", "в стадии формирования")))</f>
        <v/>
      </c>
      <c r="CR19" s="214" t="str">
        <f>IF('Художественно-эстетическое разв'!Y21="","",IF('Физическое развитие'!#REF!="","",IF('Физическое развитие'!#REF!="","",IF('Физическое развитие'!D20="","",IF('Физическое развитие'!E20="","",IF('Физическое развитие'!F20="","",IF('Физическое развитие'!H20="","",IF('Физическое развитие'!I20="","",IF('Физическое развитие'!J20="","",IF('Физическое развитие'!L20="","",IF('Физическое развитие'!M20="","",IF('Физическое развитие'!#REF!="","",IF('Физическое развитие'!#REF!="","",IF('Физическое развитие'!#REF!="","",IF('Физическое развитие'!N20="","",IF('Физическое развитие'!O20="","",IF('Физическое развитие'!P20="","",IF('Физическое развитие'!Q20="","",('Художественно-эстетическое разв'!Y21+'Физическое развитие'!#REF!+'Физическое развитие'!#REF!+'Физическое развитие'!D20+'Физическое развитие'!E20+'Физическое развитие'!F20+'Физическое развитие'!H20+'Физическое развитие'!I20+'Физическое развитие'!J20+'Физическое развитие'!L20+'Физическое развитие'!M20+'Физическое развитие'!#REF!+'Физическое развитие'!#REF!+'Физическое развитие'!#REF!+'Физическое развитие'!N20+'Физическое развитие'!O20+'Физическое развитие'!P20+'Физическое развитие'!Q20)/18))))))))))))))))))</f>
        <v/>
      </c>
      <c r="CS19" s="82" t="str">
        <f>'Целевые ориентиры'!BW20</f>
        <v/>
      </c>
      <c r="CT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9" s="82"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CV19" s="82" t="str">
        <f>IF('Социально-коммуникативное разви'!N21="","",IF('Социально-коммуникативное разви'!N21=2,"сформирован",IF('Социально-коммуникативное разви'!N21=0,"не сформирован", "в стадии формирования")))</f>
        <v/>
      </c>
      <c r="CW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9" s="82" t="str">
        <f>IF('Социально-коммуникативное разви'!AI21="","",IF('Социально-коммуникативное разви'!AI21=2,"сформирован",IF('Социально-коммуникативное разви'!AI21=0,"не сформирован", "в стадии формирования")))</f>
        <v/>
      </c>
      <c r="CY19" s="82" t="str">
        <f>IF('Социально-коммуникативное разви'!AN21="","",IF('Социально-коммуникативное разви'!AN21=2,"сформирован",IF('Социально-коммуникативное разви'!AN21=0,"не сформирован", "в стадии формирования")))</f>
        <v/>
      </c>
      <c r="CZ19" s="82" t="str">
        <f>IF('Социально-коммуникативное разви'!AO21="","",IF('Социально-коммуникативное разви'!AO21=2,"сформирован",IF('Социально-коммуникативное разви'!AO21=0,"не сформирован", "в стадии формирования")))</f>
        <v/>
      </c>
      <c r="DA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9" s="82" t="str">
        <f>IF('Социально-коммуникативное разви'!AP21="","",IF('Социально-коммуникативное разви'!AP21=2,"сформирован",IF('Социально-коммуникативное разви'!AP21=0,"не сформирован", "в стадии формирования")))</f>
        <v/>
      </c>
      <c r="DC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9" s="82" t="str">
        <f>IF('Социально-коммуникативное разви'!AQ21="","",IF('Социально-коммуникативное разви'!AQ21=2,"сформирован",IF('Социально-коммуникативное разви'!AQ21=0,"не сформирован", "в стадии формирования")))</f>
        <v/>
      </c>
      <c r="DE19" s="82" t="str">
        <f>IF('Социально-коммуникативное разви'!AR21="","",IF('Социально-коммуникативное разви'!AR21=2,"сформирован",IF('Социально-коммуникативное разви'!AR21=0,"не сформирован", "в стадии формирования")))</f>
        <v/>
      </c>
      <c r="DF19" s="82" t="str">
        <f>IF('Социально-коммуникативное разви'!AS21="","",IF('Социально-коммуникативное разви'!AS21=2,"сформирован",IF('Социально-коммуникативное разви'!AS21=0,"не сформирован", "в стадии формирования")))</f>
        <v/>
      </c>
      <c r="DG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9" s="82" t="str">
        <f>IF('Социально-коммуникативное разви'!AT21="","",IF('Социально-коммуникативное разви'!AT21=2,"сформирован",IF('Социально-коммуникативное разви'!AT21=0,"не сформирован", "в стадии формирования")))</f>
        <v/>
      </c>
      <c r="DI19" s="82" t="str">
        <f>IF('Социально-коммуникативное разви'!AV21="","",IF('Социально-коммуникативное разви'!AV21=2,"сформирован",IF('Социально-коммуникативное разви'!AV21=0,"не сформирован", "в стадии формирования")))</f>
        <v/>
      </c>
      <c r="DJ19" s="82" t="str">
        <f>IF('Социально-коммуникативное разви'!AW21="","",IF('Социально-коммуникативное разви'!AW21=2,"сформирован",IF('Социально-коммуникативное разви'!AW21=0,"не сформирован", "в стадии формирования")))</f>
        <v/>
      </c>
      <c r="DK19" s="82" t="str">
        <f>IF('Социально-коммуникативное разви'!AX21="","",IF('Социально-коммуникативное разви'!AX21=2,"сформирован",IF('Социально-коммуникативное разви'!AX21=0,"не сформирован", "в стадии формирования")))</f>
        <v/>
      </c>
      <c r="DL19" s="82" t="str">
        <f>IF('Социально-коммуникативное разви'!AY21="","",IF('Социально-коммуникативное разви'!AY21=2,"сформирован",IF('Социально-коммуникативное разви'!AY21=0,"не сформирован", "в стадии формирования")))</f>
        <v/>
      </c>
      <c r="DM19" s="82" t="str">
        <f>IF('Физическое развитие'!K20="","",IF('Физическое развитие'!K20=2,"сформирован",IF('Физическое развитие'!K20=0,"не сформирован", "в стадии формирования")))</f>
        <v/>
      </c>
      <c r="DN19" s="82" t="e">
        <f>IF('Физическое развитие'!#REF!="","",IF('Физическое развитие'!#REF!=2,"сформирован",IF('Физическое развитие'!#REF!=0,"не сформирован", "в стадии формирования")))</f>
        <v>#REF!</v>
      </c>
      <c r="DO19" s="82" t="e">
        <f>IF('Социально-коммуникативное разви'!#REF!="","",IF('Социально-коммуникативное разви'!M21="","",IF('Социально-коммуникативное разви'!N21="","",IF('Социально-коммуникативное разви'!#REF!="","",IF('Социально-коммуникативное разви'!AI21="","",IF('Социально-коммуникативное разви'!AN21="","",IF('Социально-коммуникативное разви'!AO21="","",IF('Социально-коммуникативное разви'!#REF!="","",IF('Социально-коммуникативное разви'!AP21="","",IF('Социально-коммуникативное разви'!#REF!="","",IF('Социально-коммуникативное разви'!AQ21="","",IF('Социально-коммуникативное разви'!AR21="","",IF('Социально-коммуникативное разви'!AS21="","",IF('Социально-коммуникативное разви'!#REF!="","",IF('Социально-коммуникативное разви'!AT21="","",IF('Социально-коммуникативное разви'!AV21="","",IF('Социально-коммуникативное разви'!AW21="","",IF('Социально-коммуникативное разви'!AX21="","",IF('Социально-коммуникативное разви'!AY21="","",IF('Физическое развитие'!K20="","",IF('Физическое развитие'!#REF!="","",('Социально-коммуникативное разви'!#REF!+'Социально-коммуникативное разви'!M21+'Социально-коммуникативное разви'!N21+'Социально-коммуникативное разви'!#REF!+'Социально-коммуникативное разви'!AI21+'Социально-коммуникативное разви'!AN21+'Социально-коммуникативное разви'!AO21+'Социально-коммуникативное разви'!#REF!+'Социально-коммуникативное разви'!AP21+'Социально-коммуникативное разви'!#REF!+'Социально-коммуникативное разви'!AQ21+'Социально-коммуникативное разви'!AR21+'Социально-коммуникативное разви'!AS21+'Социально-коммуникативное разви'!#REF!+'Социально-коммуникативное разви'!AT21+'Социально-коммуникативное разви'!AV21+'Социально-коммуникативное разви'!AW21+'Социально-коммуникативное разви'!AX21+'Социально-коммуникативное разви'!AY21+'Физическое развитие'!K20+'Физическое развитие'!#REF!)/21)))))))))))))))))))))</f>
        <v>#REF!</v>
      </c>
      <c r="DP19" s="82" t="str">
        <f>'Целевые ориентиры'!CN20</f>
        <v/>
      </c>
      <c r="DQ19" s="82" t="str">
        <f>IF('Социально-коммуникативное разви'!D21="","",IF('Социально-коммуникативное разви'!D21=2,"сформирован",IF('Социально-коммуникативное разви'!D21=0,"не сформирован", "в стадии формирования")))</f>
        <v/>
      </c>
      <c r="DR19" s="82" t="str">
        <f>IF('Социально-коммуникативное разви'!E21="","",IF('Социально-коммуникативное разви'!E21=2,"сформирован",IF('Социально-коммуникативное разви'!E21=0,"не сформирован", "в стадии формирования")))</f>
        <v/>
      </c>
      <c r="DS19" s="82" t="str">
        <f>IF('Социально-коммуникативное разви'!F21="","",IF('Социально-коммуникативное разви'!F21=2,"сформирован",IF('Социально-коммуникативное разви'!F21=0,"не сформирован", "в стадии формирования")))</f>
        <v/>
      </c>
      <c r="DT19" s="82"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DU19" s="82" t="str">
        <f>IF('Социально-коммуникативное разви'!Q23="","",IF('Социально-коммуникативное разви'!Q23=2,"сформирован",IF('Социально-коммуникативное разви'!Q23=0,"не сформирован", "в стадии формирования")))</f>
        <v/>
      </c>
      <c r="DV19" s="82" t="str">
        <f>IF('Социально-коммуникативное разви'!R21="","",IF('Социально-коммуникативное разви'!R21=2,"сформирован",IF('Социально-коммуникативное разви'!R21=0,"не сформирован", "в стадии формирования")))</f>
        <v/>
      </c>
      <c r="DW19" s="82" t="str">
        <f>IF('Социально-коммуникативное разви'!S21="","",IF('Социально-коммуникативное разви'!S21=2,"сформирован",IF('Социально-коммуникативное разви'!S21=0,"не сформирован", "в стадии формирования")))</f>
        <v/>
      </c>
      <c r="DX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9" s="82" t="str">
        <f>IF('Социально-коммуникативное разви'!T21="","",IF('Социально-коммуникативное разви'!T21=2,"сформирован",IF('Социально-коммуникативное разви'!T21=0,"не сформирован", "в стадии формирования")))</f>
        <v/>
      </c>
      <c r="EB19" s="82" t="str">
        <f>IF('Социально-коммуникативное разви'!Y21="","",IF('Социально-коммуникативное разви'!Y21=2,"сформирован",IF('Социально-коммуникативное разви'!Y21=0,"не сформирован", "в стадии формирования")))</f>
        <v/>
      </c>
      <c r="EC19" s="82" t="str">
        <f>IF('Социально-коммуникативное разви'!Z21="","",IF('Социально-коммуникативное разви'!Z21=2,"сформирован",IF('Социально-коммуникативное разви'!Z21=0,"не сформирован", "в стадии формирования")))</f>
        <v/>
      </c>
      <c r="ED19" s="82" t="str">
        <f>IF('Социально-коммуникативное разви'!AU21="","",IF('Социально-коммуникативное разви'!AU21=2,"сформирован",IF('Социально-коммуникативное разви'!AU21=0,"не сформирован", "в стадии формирования")))</f>
        <v/>
      </c>
      <c r="EE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9" s="82" t="str">
        <f>IF('Социально-коммуникативное разви'!AZ21="","",IF('Социально-коммуникативное разви'!AZ21=2,"сформирован",IF('Социально-коммуникативное разви'!AZ21=0,"не сформирован", "в стадии формирования")))</f>
        <v/>
      </c>
      <c r="EG19" s="82" t="str">
        <f>IF('Социально-коммуникативное разви'!BA21="","",IF('Социально-коммуникативное разви'!BA21=2,"сформирован",IF('Социально-коммуникативное разви'!BA21=0,"не сформирован", "в стадии формирования")))</f>
        <v/>
      </c>
      <c r="EH19" s="82" t="str">
        <f>IF('Социально-коммуникативное разви'!BB21="","",IF('Социально-коммуникативное разви'!BB21=2,"сформирован",IF('Социально-коммуникативное разви'!BB21=0,"не сформирован", "в стадии формирования")))</f>
        <v/>
      </c>
      <c r="EI19" s="82" t="str">
        <f>IF('Познавательное развитие'!G21="","",IF('Познавательное развитие'!G21=2,"сформирован",IF('Познавательное развитие'!G21=0,"не сформирован", "в стадии формирования")))</f>
        <v/>
      </c>
      <c r="EJ19" s="82" t="e">
        <f>IF('Познавательное развитие'!#REF!="","",IF('Познавательное развитие'!#REF!=2,"сформирован",IF('Познавательное развитие'!#REF!=0,"не сформирован", "в стадии формирования")))</f>
        <v>#REF!</v>
      </c>
      <c r="EK19" s="82" t="str">
        <f>IF('Познавательное развитие'!H21="","",IF('Познавательное развитие'!H21=2,"сформирован",IF('Познавательное развитие'!H21=0,"не сформирован", "в стадии формирования")))</f>
        <v/>
      </c>
      <c r="EL19" s="82" t="e">
        <f>IF('Познавательное развитие'!#REF!="","",IF('Познавательное развитие'!#REF!=2,"сформирован",IF('Познавательное развитие'!#REF!=0,"не сформирован", "в стадии формирования")))</f>
        <v>#REF!</v>
      </c>
      <c r="EM19" s="82" t="str">
        <f>IF('Познавательное развитие'!T21="","",IF('Познавательное развитие'!T21=2,"сформирован",IF('Познавательное развитие'!T21=0,"не сформирован", "в стадии формирования")))</f>
        <v/>
      </c>
      <c r="EN19" s="82" t="e">
        <f>IF('Познавательное развитие'!#REF!="","",IF('Познавательное развитие'!#REF!=2,"сформирован",IF('Познавательное развитие'!#REF!=0,"не сформирован", "в стадии формирования")))</f>
        <v>#REF!</v>
      </c>
      <c r="EO19" s="82" t="str">
        <f>IF('Познавательное развитие'!U21="","",IF('Познавательное развитие'!U21=2,"сформирован",IF('Познавательное развитие'!U21=0,"не сформирован", "в стадии формирования")))</f>
        <v/>
      </c>
      <c r="EP19" s="82" t="str">
        <f>IF('Познавательное развитие'!W21="","",IF('Познавательное развитие'!W21=2,"сформирован",IF('Познавательное развитие'!W21=0,"не сформирован", "в стадии формирования")))</f>
        <v/>
      </c>
      <c r="EQ19" s="82" t="str">
        <f>IF('Познавательное развитие'!X21="","",IF('Познавательное развитие'!X21=2,"сформирован",IF('Познавательное развитие'!X21=0,"не сформирован", "в стадии формирования")))</f>
        <v/>
      </c>
      <c r="ER19" s="82" t="str">
        <f>IF('Познавательное развитие'!AB21="","",IF('Познавательное развитие'!AB21=2,"сформирован",IF('Познавательное развитие'!AB21=0,"не сформирован", "в стадии формирования")))</f>
        <v/>
      </c>
      <c r="ES19" s="82" t="str">
        <f>IF('Познавательное развитие'!AC21="","",IF('Познавательное развитие'!AC21=2,"сформирован",IF('Познавательное развитие'!AC21=0,"не сформирован", "в стадии формирования")))</f>
        <v/>
      </c>
      <c r="ET19" s="82" t="str">
        <f>IF('Познавательное развитие'!AD21="","",IF('Познавательное развитие'!AD21=2,"сформирован",IF('Познавательное развитие'!AD21=0,"не сформирован", "в стадии формирования")))</f>
        <v/>
      </c>
      <c r="EU19" s="82" t="str">
        <f>IF('Познавательное развитие'!AE21="","",IF('Познавательное развитие'!AE21=2,"сформирован",IF('Познавательное развитие'!AE21=0,"не сформирован", "в стадии формирования")))</f>
        <v/>
      </c>
      <c r="EV19" s="82" t="str">
        <f>IF('Познавательное развитие'!AF21="","",IF('Познавательное развитие'!AF21=2,"сформирован",IF('Познавательное развитие'!AF21=0,"не сформирован", "в стадии формирования")))</f>
        <v/>
      </c>
      <c r="EW19" s="82" t="e">
        <f>IF('Познавательное развитие'!#REF!="","",IF('Познавательное развитие'!#REF!=2,"сформирован",IF('Познавательное развитие'!#REF!=0,"не сформирован", "в стадии формирования")))</f>
        <v>#REF!</v>
      </c>
      <c r="EX19" s="82" t="str">
        <f>IF('Познавательное развитие'!AG21="","",IF('Познавательное развитие'!AG21=2,"сформирован",IF('Познавательное развитие'!AG21=0,"не сформирован", "в стадии формирования")))</f>
        <v/>
      </c>
      <c r="EY19" s="82" t="str">
        <f>IF('Познавательное развитие'!AH21="","",IF('Познавательное развитие'!AH21=2,"сформирован",IF('Познавательное развитие'!AH21=0,"не сформирован", "в стадии формирования")))</f>
        <v/>
      </c>
      <c r="EZ19" s="82" t="e">
        <f>IF('Познавательное развитие'!#REF!="","",IF('Познавательное развитие'!#REF!=2,"сформирован",IF('Познавательное развитие'!#REF!=0,"не сформирован", "в стадии формирования")))</f>
        <v>#REF!</v>
      </c>
      <c r="FA19" s="82" t="str">
        <f>IF('Познавательное развитие'!AI21="","",IF('Познавательное развитие'!AI21=2,"сформирован",IF('Познавательное развитие'!AI21=0,"не сформирован", "в стадии формирования")))</f>
        <v/>
      </c>
      <c r="FB19" s="82" t="str">
        <f>IF('Познавательное развитие'!AJ21="","",IF('Познавательное развитие'!AJ21=2,"сформирован",IF('Познавательное развитие'!AJ21=0,"не сформирован", "в стадии формирования")))</f>
        <v/>
      </c>
      <c r="FC19" s="82" t="str">
        <f>IF('Познавательное развитие'!AK21="","",IF('Познавательное развитие'!AK21=2,"сформирован",IF('Познавательное развитие'!AK21=0,"не сформирован", "в стадии формирования")))</f>
        <v/>
      </c>
      <c r="FD19" s="82" t="str">
        <f>IF('Познавательное развитие'!AL21="","",IF('Познавательное развитие'!AL21=2,"сформирован",IF('Познавательное развитие'!AL21=0,"не сформирован", "в стадии формирования")))</f>
        <v/>
      </c>
      <c r="FE19" s="82" t="str">
        <f>IF('Речевое развитие'!Q20="","",IF('Речевое развитие'!Q20=2,"сформирован",IF('Речевое развитие'!Q20=0,"не сформирован", "в стадии формирования")))</f>
        <v/>
      </c>
      <c r="FF19" s="82" t="str">
        <f>IF('Речевое развитие'!R20="","",IF('Речевое развитие'!R20=2,"сформирован",IF('Речевое развитие'!R20=0,"не сформирован", "в стадии формирования")))</f>
        <v/>
      </c>
      <c r="FG19" s="82" t="str">
        <f>IF('Речевое развитие'!S20="","",IF('Речевое развитие'!S20=2,"сформирован",IF('Речевое развитие'!S20=0,"не сформирован", "в стадии формирования")))</f>
        <v/>
      </c>
      <c r="FH19" s="82" t="str">
        <f>IF('Речевое развитие'!T20="","",IF('Речевое развитие'!T20=2,"сформирован",IF('Речевое развитие'!T20=0,"не сформирован", "в стадии формирования")))</f>
        <v/>
      </c>
      <c r="FI19" s="82" t="str">
        <f>IF('Речевое развитие'!U20="","",IF('Речевое развитие'!U20=2,"сформирован",IF('Речевое развитие'!U20=0,"не сформирован", "в стадии формирования")))</f>
        <v/>
      </c>
      <c r="FJ19" s="82" t="e">
        <f>IF('Речевое развитие'!#REF!="","",IF('Речевое развитие'!#REF!=2,"сформирован",IF('Речевое развитие'!#REF!=0,"не сформирован", "в стадии формирования")))</f>
        <v>#REF!</v>
      </c>
      <c r="FK19" s="82" t="str">
        <f>IF('Художественно-эстетическое разв'!S21="","",IF('Художественно-эстетическое разв'!S21=2,"сформирован",IF('Художественно-эстетическое разв'!S21=0,"не сформирован", "в стадии формирования")))</f>
        <v/>
      </c>
      <c r="FL19" s="82" t="str">
        <f>IF('Художественно-эстетическое разв'!T21="","",IF('Художественно-эстетическое разв'!T21=2,"сформирован",IF('Художественно-эстетическое разв'!T21=0,"не сформирован", "в стадии формирования")))</f>
        <v/>
      </c>
      <c r="FM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9" s="82" t="str">
        <f>IF('Физическое развитие'!T20="","",IF('Физическое развитие'!T20=2,"сформирован",IF('Физическое развитие'!T20=0,"не сформирован", "в стадии формирования")))</f>
        <v/>
      </c>
      <c r="FO19" s="82" t="str">
        <f>IF('Физическое развитие'!U20="","",IF('Физическое развитие'!U20=2,"сформирован",IF('Физическое развитие'!U20=0,"не сформирован", "в стадии формирования")))</f>
        <v/>
      </c>
      <c r="FP19" s="82" t="str">
        <f>IF('Физическое развитие'!V20="","",IF('Физическое развитие'!V20=2,"сформирован",IF('Физическое развитие'!V20=0,"не сформирован", "в стадии формирования")))</f>
        <v/>
      </c>
      <c r="FQ19" s="82" t="e">
        <f>IF('Физическое развитие'!#REF!="","",IF('Физическое развитие'!#REF!=2,"сформирован",IF('Физическое развитие'!#REF!=0,"не сформирован", "в стадии формирования")))</f>
        <v>#REF!</v>
      </c>
      <c r="FR19" s="214" t="str">
        <f>IF('Социально-коммуникативное разви'!D21="","",IF('Социально-коммуникативное разви'!E21="","",IF('Социально-коммуникативное разви'!F21="","",IF('Социально-коммуникативное разви'!G21="","",IF('Социально-коммуникативное разви'!Q23="","",IF('Социально-коммуникативное разви'!R21="","",IF('Социально-коммуникативное разви'!S21="","",IF('Социально-коммуникативное разви'!#REF!="","",IF('Социально-коммуникативное разви'!#REF!="","",IF('Социально-коммуникативное разви'!#REF!="","",IF('Социально-коммуникативное разви'!T21="","",IF('Социально-коммуникативное разви'!Y21="","",IF('Социально-коммуникативное разви'!Z21="","",IF('Социально-коммуникативное разви'!AU21="","",IF('Социально-коммуникативное разви'!#REF!="","",IF('Социально-коммуникативное разви'!AZ21="","",IF('Социально-коммуникативное разви'!BA21="","",IF('Социально-коммуникативное разви'!BB21="","",IF('Познавательное развитие'!G21="","",IF('Познавательное развитие'!#REF!="","",IF('Познавательное развитие'!H21="","",IF('Познавательное развитие'!#REF!="","",IF('Познавательное развитие'!T21="","",IF('Познавательное развитие'!#REF!="","",IF('Познавательное развитие'!U21="","",IF('Познавательное развитие'!W21="","",IF('Познавательное развитие'!X21="","",IF('Познавательное развитие'!AB21="","",IF('Познавательное развитие'!AC21="","",IF('Познавательное развитие'!AD21="","",IF('Познавательное развитие'!AE21="","",IF('Познавательное развитие'!AF21="","",IF('Познавательное развитие'!#REF!="","",IF('Познавательное развитие'!AG21="","",IF('Познавательное развитие'!AH21="","",IF('Познавательное развитие'!#REF!="","",IF('Познавательное развитие'!AI21="","",IF('Познавательное развитие'!AJ21="","",IF('Познавательное развитие'!AK21="","",IF('Познавательное развитие'!AL21="","",IF('Речевое развитие'!Q20="","",IF('Речевое развитие'!R20="","",IF('Речевое развитие'!S20="","",IF('Речевое развитие'!T20="","",IF('Речевое развитие'!U20="","",IF('Речевое развитие'!#REF!="","",IF('Художественно-эстетическое разв'!S21="","",IF('Художественно-эстетическое разв'!T21="","",IF('Художественно-эстетическое разв'!#REF!="","",IF('Физическое развитие'!T20="","",IF('Физическое развитие'!U20="","",IF('Физическое развитие'!V20="","",IF('Физическое развитие'!#REF!="","",('Социально-коммуникативное разви'!D21+'Социально-коммуникативное разви'!E21+'Социально-коммуникативное разви'!F21+'Социально-коммуникативное разви'!G21+'Социально-коммуникативное разви'!Q23+'Социально-коммуникативное разви'!R21+'Социально-коммуникативное разви'!S21+'Социально-коммуникативное разви'!#REF!+'Социально-коммуникативное разви'!#REF!+'Социально-коммуникативное разви'!#REF!+'Социально-коммуникативное разви'!T21+'Социально-коммуникативное разви'!Y21+'Социально-коммуникативное разви'!Z21+'Социально-коммуникативное разви'!AU21+'Социально-коммуникативное разви'!#REF!+'Социально-коммуникативное разви'!AZ21+'Социально-коммуникативное разви'!BA21+'Социально-коммуникативное разви'!BB21+'Познавательное развитие'!G21+'Познавательное развитие'!#REF!+'Познавательное развитие'!H21+'Познавательное развитие'!#REF!+'Познавательное развитие'!T21+'Познавательное развитие'!#REF!+'Познавательное развитие'!U21+'Познавательное развитие'!W21+'Познавательное развитие'!X21+'Познавательное развитие'!AB21+'Познавательное развитие'!AC21+'Познавательное развитие'!AD21+'Познавательное развитие'!AE21+'Познавательное развитие'!AF21+'Познавательное развитие'!#REF!+'Познавательное развитие'!AG21+'Познавательное развитие'!AH21+'Познавательное развитие'!#REF!+'Познавательное развитие'!AI21+'Познавательное развитие'!AJ21+'Познавательное развитие'!AK21+'Познавательное развитие'!AL21+'Речевое развитие'!Q20+'Речевое развитие'!R20+'Речевое развитие'!S20+'Речевое развитие'!T20+'Речевое развитие'!U20+'Речевое развитие'!#REF!+'Художественно-эстетическое разв'!S21+'Художественно-эстетическое разв'!T21+'Художественно-эстетическое разв'!#REF!+'Физическое развитие'!T20+'Физическое развитие'!U20+'Физическое развитие'!V20+'Физическое развитие'!#REF!)/53)))))))))))))))))))))))))))))))))))))))))))))))))))))</f>
        <v/>
      </c>
      <c r="FS19" s="82" t="str">
        <f>'Целевые ориентиры'!EC20</f>
        <v/>
      </c>
    </row>
    <row r="20" spans="1:175">
      <c r="A20" s="82">
        <f>список!A19</f>
        <v>18</v>
      </c>
      <c r="B20" s="82" t="str">
        <f>IF(список!B19="","",список!B19)</f>
        <v/>
      </c>
      <c r="C20" s="82">
        <f>список!C19</f>
        <v>0</v>
      </c>
      <c r="D20" s="82" t="str">
        <f>IF('Социально-коммуникативное разви'!AA22="","",IF('Социально-коммуникативное разви'!AA22=2,"сформирован",IF('Социально-коммуникативное разви'!AA22=0,"не сформирован", "в стадии формирования")))</f>
        <v/>
      </c>
      <c r="E20" s="82" t="str">
        <f>IF('Социально-коммуникативное разви'!AF22="","",IF('Социально-коммуникативное разви'!AF22=2,"сформирован",IF('Социально-коммуникативное разви'!AF22=0,"не сформирован", "в стадии формирования")))</f>
        <v/>
      </c>
      <c r="F20" s="82" t="str">
        <f>IF('Социально-коммуникативное разви'!AG22="","",IF('Социально-коммуникативное разви'!AG22=2,"сформирован",IF('Социально-коммуникативное разви'!AG22=0,"не сформирован", "в стадии формирования")))</f>
        <v/>
      </c>
      <c r="G20" s="82" t="str">
        <f>IF('Социально-коммуникативное разви'!AH22="","",IF('Социально-коммуникативное разви'!AH22=2,"сформирован",IF('Социально-коммуникативное разви'!AH22=0,"не сформирован", "в стадии формирования")))</f>
        <v/>
      </c>
      <c r="H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0" s="82" t="str">
        <f>IF('Социально-коммуникативное разви'!AJ22="","",IF('Социально-коммуникативное разви'!AJ22=2,"сформирован",IF('Социально-коммуникативное разви'!AJ22=0,"не сформирован", "в стадии формирования")))</f>
        <v/>
      </c>
      <c r="K20" s="82" t="str">
        <f>IF('Социально-коммуникативное разви'!AK22="","",IF('Социально-коммуникативное разви'!AK22=2,"сформирован",IF('Социально-коммуникативное разви'!AK22=0,"не сформирован", "в стадии формирования")))</f>
        <v/>
      </c>
      <c r="L20" s="82" t="e">
        <f>IF('Познавательное развитие'!#REF!="","",IF('Познавательное развитие'!#REF!=2,"сформирован",IF('Познавательное развитие'!#REF!=0,"не сформирован", "в стадии формирования")))</f>
        <v>#REF!</v>
      </c>
      <c r="M20" s="82" t="str">
        <f>IF('Познавательное развитие'!D22="","",IF('Познавательное развитие'!D22=2,"сформирован",IF('Познавательное развитие'!D22=0,"не сформирован", "в стадии формирования")))</f>
        <v/>
      </c>
      <c r="N20" s="82" t="e">
        <f>IF('Познавательное развитие'!#REF!="","",IF('Познавательное развитие'!#REF!=2,"сформирован",IF('Познавательное развитие'!#REF!=0,"не сформирован", "в стадии формирования")))</f>
        <v>#REF!</v>
      </c>
      <c r="O20" s="82" t="str">
        <f>IF('Познавательное развитие'!I22="","",IF('Познавательное развитие'!I22=2,"сформирован",IF('Познавательное развитие'!I22=0,"не сформирован", "в стадии формирования")))</f>
        <v/>
      </c>
      <c r="P20" s="82" t="str">
        <f>IF('Познавательное развитие'!M22="","",IF('Познавательное развитие'!M22=2,"сформирован",IF('Познавательное развитие'!M22=0,"не сформирован", "в стадии формирования")))</f>
        <v/>
      </c>
      <c r="Q20" s="82" t="str">
        <f>IF('Познавательное развитие'!N22="","",IF('Познавательное развитие'!N22=2,"сформирован",IF('Познавательное развитие'!N22=0,"не сформирован", "в стадии формирования")))</f>
        <v/>
      </c>
      <c r="R20" s="82" t="str">
        <f>IF('Познавательное развитие'!O22="","",IF('Познавательное развитие'!O22=2,"сформирован",IF('Познавательное развитие'!O22=0,"не сформирован", "в стадии формирования")))</f>
        <v/>
      </c>
      <c r="S20" s="82" t="str">
        <f>IF('Познавательное развитие'!P22="","",IF('Познавательное развитие'!P22=2,"сформирован",IF('Познавательное развитие'!P22=0,"не сформирован", "в стадии формирования")))</f>
        <v/>
      </c>
      <c r="T20" s="82" t="str">
        <f>IF('Познавательное развитие'!Q22="","",IF('Познавательное развитие'!Q22=2,"сформирован",IF('Познавательное развитие'!Q22=0,"не сформирован", "в стадии формирования")))</f>
        <v/>
      </c>
      <c r="U20" s="82" t="str">
        <f>IF('Познавательное развитие'!Y22="","",IF('Познавательное развитие'!Y22=2,"сформирован",IF('Познавательное развитие'!Y22=0,"не сформирован", "в стадии формирования")))</f>
        <v/>
      </c>
      <c r="V20" s="82"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W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0" s="82" t="str">
        <f>IF('Художественно-эстетическое разв'!G22="","",IF('Художественно-эстетическое разв'!G22=2,"сформирован",IF('Художественно-эстетическое разв'!G22=0,"не сформирован", "в стадии формирования")))</f>
        <v/>
      </c>
      <c r="Y20" s="82" t="str">
        <f>IF('Художественно-эстетическое разв'!H22="","",IF('Художественно-эстетическое разв'!H22=2,"сформирован",IF('Художественно-эстетическое разв'!H22=0,"не сформирован", "в стадии формирования")))</f>
        <v/>
      </c>
      <c r="Z20" s="82" t="str">
        <f>IF('Художественно-эстетическое разв'!I22="","",IF('Художественно-эстетическое разв'!I22=2,"сформирован",IF('Художественно-эстетическое разв'!I22=0,"не сформирован", "в стадии формирования")))</f>
        <v/>
      </c>
      <c r="AA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0" s="82" t="str">
        <f>IF('Художественно-эстетическое разв'!L22="","",IF('Художественно-эстетическое разв'!L22=2,"сформирован",IF('Художественно-эстетическое разв'!L22=0,"не сформирован", "в стадии формирования")))</f>
        <v/>
      </c>
      <c r="AC20" s="82" t="str">
        <f>IF('Художественно-эстетическое разв'!M22="","",IF('Художественно-эстетическое разв'!M22=2,"сформирован",IF('Художественно-эстетическое разв'!M22=0,"не сформирован", "в стадии формирования")))</f>
        <v/>
      </c>
      <c r="AD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0" s="82" t="str">
        <f>IF('Художественно-эстетическое разв'!U22="","",IF('Художественно-эстетическое разв'!U22=2,"сформирован",IF('Художественно-эстетическое разв'!U22=0,"не сформирован", "в стадии формирования")))</f>
        <v/>
      </c>
      <c r="AG20" s="82" t="str">
        <f>IF('Физическое развитие'!W21="","",IF('Физическое развитие'!W21=2,"сформирован",IF('Физическое развитие'!W21=0,"не сформирован", "в стадии формирования")))</f>
        <v/>
      </c>
      <c r="AH20" s="214" t="str">
        <f>IF('Социально-коммуникативное разви'!AA22="","",IF('Социально-коммуникативное разви'!AF22="","",IF('Социально-коммуникативное разви'!AG22="","",IF('Социально-коммуникативное разви'!AH22="","",IF('Социально-коммуникативное разви'!#REF!="","",IF('Социально-коммуникативное разви'!#REF!="","",IF('Социально-коммуникативное разви'!AJ22="","",IF('Социально-коммуникативное разви'!AK22="","",IF('Познавательное развитие'!#REF!="","",IF('Познавательное развитие'!D22="","",IF('Познавательное развитие'!#REF!="","",IF('Познавательное развитие'!I22="","",IF('Познавательное развитие'!M22="","",IF('Познавательное развитие'!N22="","",IF('Познавательное развитие'!O22="","",IF('Познавательное развитие'!P22="","",IF('Познавательное развитие'!Q22="","",IF('Познавательное развитие'!Y22="","",IF('Художественно-эстетическое разв'!D22="","",IF('Художественно-эстетическое разв'!#REF!="","",IF('Художественно-эстетическое разв'!G22="","",IF('Художественно-эстетическое разв'!H22="","",IF('Художественно-эстетическое разв'!I22="","",IF('Художественно-эстетическое разв'!#REF!="","",IF('Художественно-эстетическое разв'!L22="","",IF('Художественно-эстетическое разв'!M22="","",IF('Художественно-эстетическое разв'!#REF!="","",IF('Художественно-эстетическое разв'!#REF!="","",IF('Художественно-эстетическое разв'!U22="","",IF('Физическое развитие'!#REF!="","",('Социально-коммуникативное разви'!AA22+'Социально-коммуникативное разви'!AF22+'Социально-коммуникативное разви'!AG22+'Социально-коммуникативное разви'!AH22+'Социально-коммуникативное разви'!#REF!+'Социально-коммуникативное разви'!#REF!+'Социально-коммуникативное разви'!AJ22+'Социально-коммуникативное разви'!AK22+'Познавательное развитие'!#REF!+'Познавательное развитие'!D22+'Познавательное развитие'!#REF!+'Познавательное развитие'!I22+'Познавательное развитие'!M22+'Познавательное развитие'!N22+'Познавательное развитие'!O22+'Познавательное развитие'!P22+'Познавательное развитие'!Q22+'Познавательное развитие'!Y22+'Художественно-эстетическое разв'!D22+'Художественно-эстетическое разв'!#REF!+'Художественно-эстетическое разв'!G22+'Художественно-эстетическое разв'!H22+'Художественно-эстетическое разв'!I22+'Художественно-эстетическое разв'!#REF!+'Художественно-эстетическое разв'!L22+'Художественно-эстетическое разв'!M22+'Художественно-эстетическое разв'!#REF!+'Художественно-эстетическое разв'!#REF!+'Художественно-эстетическое разв'!U22+'Физическое развитие'!#REF!)/30))))))))))))))))))))))))))))))</f>
        <v/>
      </c>
      <c r="AI20" s="82" t="str">
        <f>'Целевые ориентиры'!AA21</f>
        <v/>
      </c>
      <c r="AJ20" s="82"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AK20" s="82"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AL20" s="82" t="str">
        <f>IF('Социально-коммуникативное разви'!I22="","",IF('Социально-коммуникативное разви'!I22=2,"сформирован",IF('Социально-коммуникативное разви'!I22=0,"не сформирован", "в стадии формирования")))</f>
        <v/>
      </c>
      <c r="AM20" s="82" t="str">
        <f>IF('Социально-коммуникативное разви'!J22="","",IF('Социально-коммуникативное разви'!J22=2,"сформирован",IF('Социально-коммуникативное разви'!J22=0,"не сформирован", "в стадии формирования")))</f>
        <v/>
      </c>
      <c r="AN20" s="82"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AO20" s="82"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AP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0" s="82" t="str">
        <f>IF('Социально-коммуникативное разви'!X22="","",IF('Социально-коммуникативное разви'!X22=2,"сформирован",IF('Социально-коммуникативное разви'!X22=0,"не сформирован", "в стадии формирования")))</f>
        <v/>
      </c>
      <c r="AR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0" s="82" t="e">
        <f>IF('Познавательное развитие'!#REF!="","",IF('Познавательное развитие'!#REF!=2,"сформирован",IF('Познавательное развитие'!#REF!=0,"не сформирован", "в стадии формирования")))</f>
        <v>#REF!</v>
      </c>
      <c r="AT20" s="82" t="str">
        <f>IF('Познавательное развитие'!V22="","",IF('Познавательное развитие'!V22=2,"сформирован",IF('Познавательное развитие'!V22=0,"не сформирован", "в стадии формирования")))</f>
        <v/>
      </c>
      <c r="AU20" s="82" t="str">
        <f>IF('Художественно-эстетическое разв'!Z22="","",IF('Художественно-эстетическое разв'!Z22=2,"сформирован",IF('Художественно-эстетическое разв'!Z22=0,"не сформирован", "в стадии формирования")))</f>
        <v/>
      </c>
      <c r="AV20" s="82" t="str">
        <f>IF('Художественно-эстетическое разв'!AE22="","",IF('Художественно-эстетическое разв'!AE22=2,"сформирован",IF('Художественно-эстетическое разв'!AE22=0,"не сформирован", "в стадии формирования")))</f>
        <v/>
      </c>
      <c r="AW20" s="82" t="e">
        <f>IF('Физическое развитие'!#REF!="","",IF('Физическое развитие'!#REF!=2,"сформирован",IF('Физическое развитие'!#REF!=0,"не сформирован", "в стадии формирования")))</f>
        <v>#REF!</v>
      </c>
      <c r="AX20" s="82" t="e">
        <f>IF('Физическое развитие'!#REF!="","",IF('Физическое развитие'!#REF!=2,"сформирован",IF('Физическое развитие'!#REF!=0,"не сформирован", "в стадии формирования")))</f>
        <v>#REF!</v>
      </c>
      <c r="AY20" s="214" t="str">
        <f>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разви'!#REF!="","",IF('Социально-коммуникативное разви'!X22="","",IF('Социально-коммуникативное разви'!#REF!="","",IF('Познавательное развитие'!#REF!="","",IF('Познавательное развитие'!V22="","",IF('Художественно-эстетическое разв'!Z22="","",IF('Художественно-эстетическое разв'!AE22="","",IF('Физическое развитие'!#REF!="","",IF('Физическое развитие'!#REF!="","",('Социально-коммуникативное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разви'!#REF!+'Социально-коммуникативное разви'!X22+'Социально-коммуникативное разви'!#REF!+'Познавательное развитие'!#REF!+'Познавательное развитие'!V22+'Художественно-эстетическое разв'!Z22+'Художественно-эстетическое разв'!AE22+'Физическое развитие'!#REF!+'Физическое развитие'!#REF!)/15)))))))))))))))</f>
        <v/>
      </c>
      <c r="AZ20" s="82" t="str">
        <f>'Целевые ориентиры'!AM21</f>
        <v/>
      </c>
      <c r="BA20" s="82" t="str">
        <f>IF('Социально-коммуникативное разви'!U22="","",IF('Социально-коммуникативное разви'!U22=2,"сформирован",IF('Социально-коммуникативное разви'!U22=0,"не сформирован", "в стадии формирования")))</f>
        <v/>
      </c>
      <c r="BB20" s="82" t="str">
        <f>IF('Социально-коммуникативное разви'!V22="","",IF('Социально-коммуникативное разви'!V22=2,"сформирован",IF('Социально-коммуникативное разви'!V22=0,"не сформирован", "в стадии формирования")))</f>
        <v/>
      </c>
      <c r="BC20" s="82" t="str">
        <f>IF('Социально-коммуникативное разви'!W22="","",IF('Социально-коммуникативное разви'!W22=2,"сформирован",IF('Социально-коммуникативное разви'!W22=0,"не сформирован", "в стадии формирования")))</f>
        <v/>
      </c>
      <c r="BD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0" s="82" t="str">
        <f>IF('Художественно-эстетическое разв'!AC22="","",IF('Художественно-эстетическое разв'!AC22=2,"сформирован",IF('Художественно-эстетическое разв'!AC22=0,"не сформирован", "в стадии формирования")))</f>
        <v/>
      </c>
      <c r="BG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0" s="82" t="str">
        <f>IF('Художественно-эстетическое разв'!AD22="","",IF('Художественно-эстетическое разв'!AD22=2,"сформирован",IF('Художественно-эстетическое разв'!AD22=0,"не сформирован", "в стадии формирования")))</f>
        <v/>
      </c>
      <c r="BI20" s="214" t="str">
        <f>IF('Социально-коммуникативное разви'!U22="","",IF('Социально-коммуникативное разви'!V22="","",IF('Социально-коммуникативное разви'!W22="","",IF('Художественно-эстетическое разв'!#REF!="","",IF('Художественно-эстетическое разв'!#REF!="","",IF('Художественно-эстетическое разв'!AC22="","",IF('Художественно-эстетическое разв'!#REF!="","",IF('Художественно-эстетическое разв'!AD22="","",('Социально-коммуникативное разви'!U22+'Социально-коммуникативное разви'!V22+'Социально-коммуникативное разви'!W22+'Художественно-эстетическое разв'!#REF!+'Художественно-эстетическое разв'!#REF!+'Художественно-эстетическое разв'!AC22+'Художественно-эстетическое разв'!#REF!+'Художественно-эстетическое разв'!AD22)/8))))))))</f>
        <v/>
      </c>
      <c r="BJ20" s="82" t="str">
        <f>'Целевые ориентиры'!AT21</f>
        <v/>
      </c>
      <c r="BK20" s="82" t="str">
        <f>IF('Речевое развитие'!D21="","",IF('Речевое развитие'!D21=2,"сформирован",IF('Речевое развитие'!D21=0,"не сформирован", "в стадии формирования")))</f>
        <v/>
      </c>
      <c r="BL20" s="82" t="e">
        <f>IF('Речевое развитие'!#REF!="","",IF('Речевое развитие'!#REF!=2,"сформирован",IF('Речевое развитие'!#REF!=0,"не сформирован", "в стадии формирования")))</f>
        <v>#REF!</v>
      </c>
      <c r="BM20" s="82" t="str">
        <f>IF('Речевое развитие'!E21="","",IF('Речевое развитие'!E21=2,"сформирован",IF('Речевое развитие'!E21=0,"не сформирован", "в стадии формирования")))</f>
        <v/>
      </c>
      <c r="BN20" s="82" t="str">
        <f>IF('Речевое развитие'!F21="","",IF('Речевое развитие'!F21=2,"сформирован",IF('Речевое развитие'!F21=0,"не сформирован", "в стадии формирования")))</f>
        <v/>
      </c>
      <c r="BO20" s="82" t="str">
        <f>IF('Речевое развитие'!G21="","",IF('Речевое развитие'!G21=2,"сформирован",IF('Речевое развитие'!G21=0,"не сформирован", "в стадии формирования")))</f>
        <v/>
      </c>
      <c r="BP20" s="82" t="str">
        <f>IF('Речевое развитие'!H21="","",IF('Речевое развитие'!H21=2,"сформирован",IF('Речевое развитие'!H21=0,"не сформирован", "в стадии формирования")))</f>
        <v/>
      </c>
      <c r="BQ20" s="82" t="e">
        <f>IF('Речевое развитие'!#REF!="","",IF('Речевое развитие'!#REF!=2,"сформирован",IF('Речевое развитие'!#REF!=0,"не сформирован", "в стадии формирования")))</f>
        <v>#REF!</v>
      </c>
      <c r="BR20" s="82" t="str">
        <f>IF('Речевое развитие'!I21="","",IF('Речевое развитие'!I21=2,"сформирован",IF('Речевое развитие'!I21=0,"не сформирован", "в стадии формирования")))</f>
        <v/>
      </c>
      <c r="BS20" s="82" t="str">
        <f>IF('Речевое развитие'!J21="","",IF('Речевое развитие'!J21=2,"сформирован",IF('Речевое развитие'!J21=0,"не сформирован", "в стадии формирования")))</f>
        <v/>
      </c>
      <c r="BT20" s="82" t="str">
        <f>IF('Речевое развитие'!K21="","",IF('Речевое развитие'!K21=2,"сформирован",IF('Речевое развитие'!K21=0,"не сформирован", "в стадии формирования")))</f>
        <v/>
      </c>
      <c r="BU20" s="82" t="str">
        <f>IF('Речевое развитие'!L21="","",IF('Речевое развитие'!L21=2,"сформирован",IF('Речевое развитие'!L21=0,"не сформирован", "в стадии формирования")))</f>
        <v/>
      </c>
      <c r="BV20" s="82" t="str">
        <f>IF('Речевое развитие'!M21="","",IF('Речевое развитие'!M21=2,"сформирован",IF('Речевое развитие'!M21=0,"не сформирован", "в стадии формирования")))</f>
        <v/>
      </c>
      <c r="BW20" s="82" t="str">
        <f>IF('Речевое развитие'!N21="","",IF('Речевое развитие'!N21=2,"сформирован",IF('Речевое развитие'!N21=0,"не сформирован", "в стадии формирования")))</f>
        <v/>
      </c>
      <c r="BX20" s="214" t="str">
        <f>IF('Речевое развитие'!D21="","",IF('Речевое развитие'!#REF!="","",IF('Речевое развитие'!E21="","",IF('Речевое развитие'!F21="","",IF('Речевое развитие'!G21="","",IF('Речевое развитие'!H21="","",IF('Речевое развитие'!#REF!="","",IF('Речевое развитие'!I21="","",IF('Речевое развитие'!J21="","",IF('Речевое развитие'!K21="","",IF('Речевое развитие'!L21="","",IF('Речевое развитие'!M21="","",IF('Речевое развитие'!N21="","",('Речевое развитие'!D21+'Речевое развитие'!#REF!+'Речевое развитие'!E21+'Речевое развитие'!F21+'Речевое развитие'!G21+'Речевое развитие'!H21+'Речевое развитие'!#REF!+'Речевое развитие'!I21+'Речевое развитие'!J21+'Речевое развитие'!K21+'Речевое развитие'!L21+'Речевое развитие'!M21+'Речевое развитие'!N21)/13)))))))))))))</f>
        <v/>
      </c>
      <c r="BY20" s="82" t="str">
        <f>'Целевые ориентиры'!BG21</f>
        <v/>
      </c>
      <c r="BZ20" s="82" t="str">
        <f>IF('Художественно-эстетическое разв'!Y22="","",IF('Художественно-эстетическое разв'!Y22=2,"сформирован",IF('Художественно-эстетическое разв'!Y22=0,"не сформирован", "в стадии формирования")))</f>
        <v/>
      </c>
      <c r="CA20" s="82" t="e">
        <f>IF('Физическое развитие'!#REF!="","",IF('Физическое развитие'!#REF!=2,"сформирован",IF('Физическое развитие'!#REF!=0,"не сформирован", "в стадии формирования")))</f>
        <v>#REF!</v>
      </c>
      <c r="CB20" s="82" t="e">
        <f>IF('Физическое развитие'!#REF!="","",IF('Физическое развитие'!#REF!=2,"сформирован",IF('Физическое развитие'!#REF!=0,"не сформирован", "в стадии формирования")))</f>
        <v>#REF!</v>
      </c>
      <c r="CC20" s="82" t="str">
        <f>IF('Физическое развитие'!D21="","",IF('Физическое развитие'!D21=2,"сформирован",IF('Физическое развитие'!D21=0,"не сформирован", "в стадии формирования")))</f>
        <v/>
      </c>
      <c r="CD20" s="82" t="str">
        <f>IF('Физическое развитие'!E21="","",IF('Физическое развитие'!E21=2,"сформирован",IF('Физическое развитие'!E21=0,"не сформирован", "в стадии формирования")))</f>
        <v/>
      </c>
      <c r="CE20" s="82" t="str">
        <f>IF('Физическое развитие'!F21="","",IF('Физическое развитие'!F21=2,"сформирован",IF('Физическое развитие'!F21=0,"не сформирован", "в стадии формирования")))</f>
        <v/>
      </c>
      <c r="CF20" s="82" t="str">
        <f>IF('Физическое развитие'!H21="","",IF('Физическое развитие'!H21=2,"сформирован",IF('Физическое развитие'!H21=0,"не сформирован", "в стадии формирования")))</f>
        <v/>
      </c>
      <c r="CG20" s="82" t="str">
        <f>IF('Физическое развитие'!I21="","",IF('Физическое развитие'!I21=2,"сформирован",IF('Физическое развитие'!I21=0,"не сформирован", "в стадии формирования")))</f>
        <v/>
      </c>
      <c r="CH20" s="82" t="str">
        <f>IF('Физическое развитие'!J21="","",IF('Физическое развитие'!J21=2,"сформирован",IF('Физическое развитие'!J21=0,"не сформирован", "в стадии формирования")))</f>
        <v/>
      </c>
      <c r="CI20" s="82" t="str">
        <f>IF('Физическое развитие'!L21="","",IF('Физическое развитие'!L21=2,"сформирован",IF('Физическое развитие'!L21=0,"не сформирован", "в стадии формирования")))</f>
        <v/>
      </c>
      <c r="CJ20" s="82" t="str">
        <f>IF('Физическое развитие'!M21="","",IF('Физическое развитие'!M21=2,"сформирован",IF('Физическое развитие'!M21=0,"не сформирован", "в стадии формирования")))</f>
        <v/>
      </c>
      <c r="CK20" s="82" t="e">
        <f>IF('Физическое развитие'!#REF!="","",IF('Физическое развитие'!#REF!=2,"сформирован",IF('Физическое развитие'!#REF!=0,"не сформирован", "в стадии формирования")))</f>
        <v>#REF!</v>
      </c>
      <c r="CL20" s="82" t="e">
        <f>IF('Физическое развитие'!#REF!="","",IF('Физическое развитие'!#REF!=2,"сформирован",IF('Физическое развитие'!#REF!=0,"не сформирован", "в стадии формирования")))</f>
        <v>#REF!</v>
      </c>
      <c r="CM20" s="82" t="e">
        <f>IF('Физическое развитие'!#REF!="","",IF('Физическое развитие'!#REF!=2,"сформирован",IF('Физическое развитие'!#REF!=0,"не сформирован", "в стадии формирования")))</f>
        <v>#REF!</v>
      </c>
      <c r="CN20" s="82" t="str">
        <f>IF('Физическое развитие'!N21="","",IF('Физическое развитие'!N21=2,"сформирован",IF('Физическое развитие'!N21=0,"не сформирован", "в стадии формирования")))</f>
        <v/>
      </c>
      <c r="CO20" s="82" t="str">
        <f>IF('Физическое развитие'!O21="","",IF('Физическое развитие'!O21=2,"сформирован",IF('Физическое развитие'!O21=0,"не сформирован", "в стадии формирования")))</f>
        <v/>
      </c>
      <c r="CP20" s="82" t="str">
        <f>IF('Физическое развитие'!P21="","",IF('Физическое развитие'!P21=2,"сформирован",IF('Физическое развитие'!P21=0,"не сформирован", "в стадии формирования")))</f>
        <v/>
      </c>
      <c r="CQ20" s="82" t="str">
        <f>IF('Физическое развитие'!Q21="","",IF('Физическое развитие'!Q21=2,"сформирован",IF('Физическое развитие'!Q21=0,"не сформирован", "в стадии формирования")))</f>
        <v/>
      </c>
      <c r="CR20" s="214" t="str">
        <f>IF('Художественно-эстетическое разв'!Y22="","",IF('Физическое развитие'!#REF!="","",IF('Физическое развитие'!#REF!="","",IF('Физическое развитие'!D21="","",IF('Физическое развитие'!E21="","",IF('Физическое развитие'!F21="","",IF('Физическое развитие'!H21="","",IF('Физическое развитие'!I21="","",IF('Физическое развитие'!J21="","",IF('Физическое развитие'!L21="","",IF('Физическое развитие'!M21="","",IF('Физическое развитие'!#REF!="","",IF('Физическое развитие'!#REF!="","",IF('Физическое развитие'!#REF!="","",IF('Физическое развитие'!N21="","",IF('Физическое развитие'!O21="","",IF('Физическое развитие'!P21="","",IF('Физическое развитие'!Q21="","",('Художественно-эстетическое разв'!Y22+'Физическое развитие'!#REF!+'Физическое развитие'!#REF!+'Физическое развитие'!D21+'Физическое развитие'!E21+'Физическое развитие'!F21+'Физическое развитие'!H21+'Физическое развитие'!I21+'Физическое развитие'!J21+'Физическое развитие'!L21+'Физическое развитие'!M21+'Физическое развитие'!#REF!+'Физическое развитие'!#REF!+'Физическое развитие'!#REF!+'Физическое развитие'!N21+'Физическое развитие'!O21+'Физическое развитие'!P21+'Физическое развитие'!Q21)/18))))))))))))))))))</f>
        <v/>
      </c>
      <c r="CS20" s="82" t="str">
        <f>'Целевые ориентиры'!BW21</f>
        <v/>
      </c>
      <c r="CT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0" s="82"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CV20" s="82" t="str">
        <f>IF('Социально-коммуникативное разви'!N22="","",IF('Социально-коммуникативное разви'!N22=2,"сформирован",IF('Социально-коммуникативное разви'!N22=0,"не сформирован", "в стадии формирования")))</f>
        <v/>
      </c>
      <c r="CW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0" s="82" t="str">
        <f>IF('Социально-коммуникативное разви'!AI22="","",IF('Социально-коммуникативное разви'!AI22=2,"сформирован",IF('Социально-коммуникативное разви'!AI22=0,"не сформирован", "в стадии формирования")))</f>
        <v/>
      </c>
      <c r="CY20" s="82" t="str">
        <f>IF('Социально-коммуникативное разви'!AN22="","",IF('Социально-коммуникативное разви'!AN22=2,"сформирован",IF('Социально-коммуникативное разви'!AN22=0,"не сформирован", "в стадии формирования")))</f>
        <v/>
      </c>
      <c r="CZ20" s="82" t="str">
        <f>IF('Социально-коммуникативное разви'!AO22="","",IF('Социально-коммуникативное разви'!AO22=2,"сформирован",IF('Социально-коммуникативное разви'!AO22=0,"не сформирован", "в стадии формирования")))</f>
        <v/>
      </c>
      <c r="DA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0" s="82" t="str">
        <f>IF('Социально-коммуникативное разви'!AP22="","",IF('Социально-коммуникативное разви'!AP22=2,"сформирован",IF('Социально-коммуникативное разви'!AP22=0,"не сформирован", "в стадии формирования")))</f>
        <v/>
      </c>
      <c r="DC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0" s="82" t="str">
        <f>IF('Социально-коммуникативное разви'!AQ22="","",IF('Социально-коммуникативное разви'!AQ22=2,"сформирован",IF('Социально-коммуникативное разви'!AQ22=0,"не сформирован", "в стадии формирования")))</f>
        <v/>
      </c>
      <c r="DE20" s="82" t="str">
        <f>IF('Социально-коммуникативное разви'!AR22="","",IF('Социально-коммуникативное разви'!AR22=2,"сформирован",IF('Социально-коммуникативное разви'!AR22=0,"не сформирован", "в стадии формирования")))</f>
        <v/>
      </c>
      <c r="DF20" s="82" t="str">
        <f>IF('Социально-коммуникативное разви'!AS22="","",IF('Социально-коммуникативное разви'!AS22=2,"сформирован",IF('Социально-коммуникативное разви'!AS22=0,"не сформирован", "в стадии формирования")))</f>
        <v/>
      </c>
      <c r="DG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0" s="82" t="str">
        <f>IF('Социально-коммуникативное разви'!AT22="","",IF('Социально-коммуникативное разви'!AT22=2,"сформирован",IF('Социально-коммуникативное разви'!AT22=0,"не сформирован", "в стадии формирования")))</f>
        <v/>
      </c>
      <c r="DI20" s="82" t="str">
        <f>IF('Социально-коммуникативное разви'!AV22="","",IF('Социально-коммуникативное разви'!AV22=2,"сформирован",IF('Социально-коммуникативное разви'!AV22=0,"не сформирован", "в стадии формирования")))</f>
        <v/>
      </c>
      <c r="DJ20" s="82" t="str">
        <f>IF('Социально-коммуникативное разви'!AW22="","",IF('Социально-коммуникативное разви'!AW22=2,"сформирован",IF('Социально-коммуникативное разви'!AW22=0,"не сформирован", "в стадии формирования")))</f>
        <v/>
      </c>
      <c r="DK20" s="82" t="str">
        <f>IF('Социально-коммуникативное разви'!AX22="","",IF('Социально-коммуникативное разви'!AX22=2,"сформирован",IF('Социально-коммуникативное разви'!AX22=0,"не сформирован", "в стадии формирования")))</f>
        <v/>
      </c>
      <c r="DL20" s="82" t="str">
        <f>IF('Социально-коммуникативное разви'!AY22="","",IF('Социально-коммуникативное разви'!AY22=2,"сформирован",IF('Социально-коммуникативное разви'!AY22=0,"не сформирован", "в стадии формирования")))</f>
        <v/>
      </c>
      <c r="DM20" s="82" t="str">
        <f>IF('Физическое развитие'!K21="","",IF('Физическое развитие'!K21=2,"сформирован",IF('Физическое развитие'!K21=0,"не сформирован", "в стадии формирования")))</f>
        <v/>
      </c>
      <c r="DN20" s="82" t="e">
        <f>IF('Физическое развитие'!#REF!="","",IF('Физическое развитие'!#REF!=2,"сформирован",IF('Физическое развитие'!#REF!=0,"не сформирован", "в стадии формирования")))</f>
        <v>#REF!</v>
      </c>
      <c r="DO20" s="214" t="e">
        <f>IF('Социально-коммуникативное разви'!#REF!="","",IF('Социально-коммуникативное разви'!M22="","",IF('Социально-коммуникативное разви'!N22="","",IF('Социально-коммуникативное разви'!#REF!="","",IF('Социально-коммуникативное разви'!AI22="","",IF('Социально-коммуникативное разви'!AN22="","",IF('Социально-коммуникативное разви'!AO22="","",IF('Социально-коммуникативное разви'!#REF!="","",IF('Социально-коммуникативное разви'!AP22="","",IF('Социально-коммуникативное разви'!#REF!="","",IF('Социально-коммуникативное разви'!AQ22="","",IF('Социально-коммуникативное разви'!AR22="","",IF('Социально-коммуникативное разви'!AS22="","",IF('Социально-коммуникативное разви'!#REF!="","",IF('Социально-коммуникативное разви'!AT22="","",IF('Социально-коммуникативное разви'!AV22="","",IF('Социально-коммуникативное разви'!AW22="","",IF('Социально-коммуникативное разви'!AX22="","",IF('Социально-коммуникативное разви'!AY22="","",IF('Физическое развитие'!K21="","",IF('Физическое развитие'!#REF!="","",('Социально-коммуникативное разви'!#REF!+'Социально-коммуникативное разви'!M22+'Социально-коммуникативное разви'!N22+'Социально-коммуникативное разви'!#REF!+'Социально-коммуникативное разви'!AI22+'Социально-коммуникативное разви'!AN22+'Социально-коммуникативное разви'!AO22+'Социально-коммуникативное разви'!#REF!+'Социально-коммуникативное разви'!AP22+'Социально-коммуникативное разви'!#REF!+'Социально-коммуникативное разви'!AQ22+'Социально-коммуникативное разви'!AR22+'Социально-коммуникативное разви'!AS22+'Социально-коммуникативное разви'!#REF!+'Социально-коммуникативное разви'!AT22+'Социально-коммуникативное разви'!AV22+'Социально-коммуникативное разви'!AW22+'Социально-коммуникативное разви'!AX22+'Социально-коммуникативное разви'!AY22+'Физическое развитие'!K21+'Физическое развитие'!#REF!)/21)))))))))))))))))))))</f>
        <v>#REF!</v>
      </c>
      <c r="DP20" s="82" t="str">
        <f>'Целевые ориентиры'!CN21</f>
        <v/>
      </c>
      <c r="DQ20" s="82" t="str">
        <f>IF('Социально-коммуникативное разви'!D22="","",IF('Социально-коммуникативное разви'!D22=2,"сформирован",IF('Социально-коммуникативное разви'!D22=0,"не сформирован", "в стадии формирования")))</f>
        <v/>
      </c>
      <c r="DR20" s="82" t="str">
        <f>IF('Социально-коммуникативное разви'!E22="","",IF('Социально-коммуникативное разви'!E22=2,"сформирован",IF('Социально-коммуникативное разви'!E22=0,"не сформирован", "в стадии формирования")))</f>
        <v/>
      </c>
      <c r="DS20" s="82" t="str">
        <f>IF('Социально-коммуникативное разви'!F22="","",IF('Социально-коммуникативное разви'!F22=2,"сформирован",IF('Социально-коммуникативное разви'!F22=0,"не сформирован", "в стадии формирования")))</f>
        <v/>
      </c>
      <c r="DT20" s="82"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DU20" s="82" t="str">
        <f>IF('Социально-коммуникативное разви'!Q24="","",IF('Социально-коммуникативное разви'!Q24=2,"сформирован",IF('Социально-коммуникативное разви'!Q24=0,"не сформирован", "в стадии формирования")))</f>
        <v/>
      </c>
      <c r="DV20" s="82" t="str">
        <f>IF('Социально-коммуникативное разви'!R22="","",IF('Социально-коммуникативное разви'!R22=2,"сформирован",IF('Социально-коммуникативное разви'!R22=0,"не сформирован", "в стадии формирования")))</f>
        <v/>
      </c>
      <c r="DW20" s="82" t="str">
        <f>IF('Социально-коммуникативное разви'!S22="","",IF('Социально-коммуникативное разви'!S22=2,"сформирован",IF('Социально-коммуникативное разви'!S22=0,"не сформирован", "в стадии формирования")))</f>
        <v/>
      </c>
      <c r="DX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0" s="82" t="str">
        <f>IF('Социально-коммуникативное разви'!T22="","",IF('Социально-коммуникативное разви'!T22=2,"сформирован",IF('Социально-коммуникативное разви'!T22=0,"не сформирован", "в стадии формирования")))</f>
        <v/>
      </c>
      <c r="EB20" s="82" t="str">
        <f>IF('Социально-коммуникативное разви'!Y22="","",IF('Социально-коммуникативное разви'!Y22=2,"сформирован",IF('Социально-коммуникативное разви'!Y22=0,"не сформирован", "в стадии формирования")))</f>
        <v/>
      </c>
      <c r="EC20" s="82" t="str">
        <f>IF('Социально-коммуникативное разви'!Z22="","",IF('Социально-коммуникативное разви'!Z22=2,"сформирован",IF('Социально-коммуникативное разви'!Z22=0,"не сформирован", "в стадии формирования")))</f>
        <v/>
      </c>
      <c r="ED20" s="82" t="str">
        <f>IF('Социально-коммуникативное разви'!AU22="","",IF('Социально-коммуникативное разви'!AU22=2,"сформирован",IF('Социально-коммуникативное разви'!AU22=0,"не сформирован", "в стадии формирования")))</f>
        <v/>
      </c>
      <c r="EE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0" s="82" t="str">
        <f>IF('Социально-коммуникативное разви'!AZ22="","",IF('Социально-коммуникативное разви'!AZ22=2,"сформирован",IF('Социально-коммуникативное разви'!AZ22=0,"не сформирован", "в стадии формирования")))</f>
        <v/>
      </c>
      <c r="EG20" s="82" t="str">
        <f>IF('Социально-коммуникативное разви'!BA22="","",IF('Социально-коммуникативное разви'!BA22=2,"сформирован",IF('Социально-коммуникативное разви'!BA22=0,"не сформирован", "в стадии формирования")))</f>
        <v/>
      </c>
      <c r="EH20" s="82" t="str">
        <f>IF('Социально-коммуникативное разви'!BB22="","",IF('Социально-коммуникативное разви'!BB22=2,"сформирован",IF('Социально-коммуникативное разви'!BB22=0,"не сформирован", "в стадии формирования")))</f>
        <v/>
      </c>
      <c r="EI20" s="82" t="str">
        <f>IF('Познавательное развитие'!G22="","",IF('Познавательное развитие'!G22=2,"сформирован",IF('Познавательное развитие'!G22=0,"не сформирован", "в стадии формирования")))</f>
        <v/>
      </c>
      <c r="EJ20" s="82" t="e">
        <f>IF('Познавательное развитие'!#REF!="","",IF('Познавательное развитие'!#REF!=2,"сформирован",IF('Познавательное развитие'!#REF!=0,"не сформирован", "в стадии формирования")))</f>
        <v>#REF!</v>
      </c>
      <c r="EK20" s="82" t="str">
        <f>IF('Познавательное развитие'!H22="","",IF('Познавательное развитие'!H22=2,"сформирован",IF('Познавательное развитие'!H22=0,"не сформирован", "в стадии формирования")))</f>
        <v/>
      </c>
      <c r="EL20" s="82" t="e">
        <f>IF('Познавательное развитие'!#REF!="","",IF('Познавательное развитие'!#REF!=2,"сформирован",IF('Познавательное развитие'!#REF!=0,"не сформирован", "в стадии формирования")))</f>
        <v>#REF!</v>
      </c>
      <c r="EM20" s="82" t="str">
        <f>IF('Познавательное развитие'!T22="","",IF('Познавательное развитие'!T22=2,"сформирован",IF('Познавательное развитие'!T22=0,"не сформирован", "в стадии формирования")))</f>
        <v/>
      </c>
      <c r="EN20" s="82" t="e">
        <f>IF('Познавательное развитие'!#REF!="","",IF('Познавательное развитие'!#REF!=2,"сформирован",IF('Познавательное развитие'!#REF!=0,"не сформирован", "в стадии формирования")))</f>
        <v>#REF!</v>
      </c>
      <c r="EO20" s="82" t="str">
        <f>IF('Познавательное развитие'!U22="","",IF('Познавательное развитие'!U22=2,"сформирован",IF('Познавательное развитие'!U22=0,"не сформирован", "в стадии формирования")))</f>
        <v/>
      </c>
      <c r="EP20" s="82" t="str">
        <f>IF('Познавательное развитие'!W22="","",IF('Познавательное развитие'!W22=2,"сформирован",IF('Познавательное развитие'!W22=0,"не сформирован", "в стадии формирования")))</f>
        <v/>
      </c>
      <c r="EQ20" s="82" t="str">
        <f>IF('Познавательное развитие'!X22="","",IF('Познавательное развитие'!X22=2,"сформирован",IF('Познавательное развитие'!X22=0,"не сформирован", "в стадии формирования")))</f>
        <v/>
      </c>
      <c r="ER20" s="82" t="str">
        <f>IF('Познавательное развитие'!AB22="","",IF('Познавательное развитие'!AB22=2,"сформирован",IF('Познавательное развитие'!AB22=0,"не сформирован", "в стадии формирования")))</f>
        <v/>
      </c>
      <c r="ES20" s="82" t="str">
        <f>IF('Познавательное развитие'!AC22="","",IF('Познавательное развитие'!AC22=2,"сформирован",IF('Познавательное развитие'!AC22=0,"не сформирован", "в стадии формирования")))</f>
        <v/>
      </c>
      <c r="ET20" s="82" t="str">
        <f>IF('Познавательное развитие'!AD22="","",IF('Познавательное развитие'!AD22=2,"сформирован",IF('Познавательное развитие'!AD22=0,"не сформирован", "в стадии формирования")))</f>
        <v/>
      </c>
      <c r="EU20" s="82" t="str">
        <f>IF('Познавательное развитие'!AE22="","",IF('Познавательное развитие'!AE22=2,"сформирован",IF('Познавательное развитие'!AE22=0,"не сформирован", "в стадии формирования")))</f>
        <v/>
      </c>
      <c r="EV20" s="82" t="str">
        <f>IF('Познавательное развитие'!AF22="","",IF('Познавательное развитие'!AF22=2,"сформирован",IF('Познавательное развитие'!AF22=0,"не сформирован", "в стадии формирования")))</f>
        <v/>
      </c>
      <c r="EW20" s="82" t="e">
        <f>IF('Познавательное развитие'!#REF!="","",IF('Познавательное развитие'!#REF!=2,"сформирован",IF('Познавательное развитие'!#REF!=0,"не сформирован", "в стадии формирования")))</f>
        <v>#REF!</v>
      </c>
      <c r="EX20" s="82" t="str">
        <f>IF('Познавательное развитие'!AG22="","",IF('Познавательное развитие'!AG22=2,"сформирован",IF('Познавательное развитие'!AG22=0,"не сформирован", "в стадии формирования")))</f>
        <v/>
      </c>
      <c r="EY20" s="82" t="str">
        <f>IF('Познавательное развитие'!AH22="","",IF('Познавательное развитие'!AH22=2,"сформирован",IF('Познавательное развитие'!AH22=0,"не сформирован", "в стадии формирования")))</f>
        <v/>
      </c>
      <c r="EZ20" s="82" t="e">
        <f>IF('Познавательное развитие'!#REF!="","",IF('Познавательное развитие'!#REF!=2,"сформирован",IF('Познавательное развитие'!#REF!=0,"не сформирован", "в стадии формирования")))</f>
        <v>#REF!</v>
      </c>
      <c r="FA20" s="82" t="str">
        <f>IF('Познавательное развитие'!AI22="","",IF('Познавательное развитие'!AI22=2,"сформирован",IF('Познавательное развитие'!AI22=0,"не сформирован", "в стадии формирования")))</f>
        <v/>
      </c>
      <c r="FB20" s="82" t="str">
        <f>IF('Познавательное развитие'!AJ22="","",IF('Познавательное развитие'!AJ22=2,"сформирован",IF('Познавательное развитие'!AJ22=0,"не сформирован", "в стадии формирования")))</f>
        <v/>
      </c>
      <c r="FC20" s="82" t="str">
        <f>IF('Познавательное развитие'!AK22="","",IF('Познавательное развитие'!AK22=2,"сформирован",IF('Познавательное развитие'!AK22=0,"не сформирован", "в стадии формирования")))</f>
        <v/>
      </c>
      <c r="FD20" s="82" t="str">
        <f>IF('Познавательное развитие'!AL22="","",IF('Познавательное развитие'!AL22=2,"сформирован",IF('Познавательное развитие'!AL22=0,"не сформирован", "в стадии формирования")))</f>
        <v/>
      </c>
      <c r="FE20" s="82" t="str">
        <f>IF('Речевое развитие'!Q21="","",IF('Речевое развитие'!Q21=2,"сформирован",IF('Речевое развитие'!Q21=0,"не сформирован", "в стадии формирования")))</f>
        <v/>
      </c>
      <c r="FF20" s="82" t="str">
        <f>IF('Речевое развитие'!R21="","",IF('Речевое развитие'!R21=2,"сформирован",IF('Речевое развитие'!R21=0,"не сформирован", "в стадии формирования")))</f>
        <v/>
      </c>
      <c r="FG20" s="82" t="str">
        <f>IF('Речевое развитие'!S21="","",IF('Речевое развитие'!S21=2,"сформирован",IF('Речевое развитие'!S21=0,"не сформирован", "в стадии формирования")))</f>
        <v/>
      </c>
      <c r="FH20" s="82" t="str">
        <f>IF('Речевое развитие'!T21="","",IF('Речевое развитие'!T21=2,"сформирован",IF('Речевое развитие'!T21=0,"не сформирован", "в стадии формирования")))</f>
        <v/>
      </c>
      <c r="FI20" s="82" t="str">
        <f>IF('Речевое развитие'!U21="","",IF('Речевое развитие'!U21=2,"сформирован",IF('Речевое развитие'!U21=0,"не сформирован", "в стадии формирования")))</f>
        <v/>
      </c>
      <c r="FJ20" s="82" t="e">
        <f>IF('Речевое развитие'!#REF!="","",IF('Речевое развитие'!#REF!=2,"сформирован",IF('Речевое развитие'!#REF!=0,"не сформирован", "в стадии формирования")))</f>
        <v>#REF!</v>
      </c>
      <c r="FK20" s="82" t="str">
        <f>IF('Художественно-эстетическое разв'!S22="","",IF('Художественно-эстетическое разв'!S22=2,"сформирован",IF('Художественно-эстетическое разв'!S22=0,"не сформирован", "в стадии формирования")))</f>
        <v/>
      </c>
      <c r="FL20" s="82" t="str">
        <f>IF('Художественно-эстетическое разв'!T22="","",IF('Художественно-эстетическое разв'!T22=2,"сформирован",IF('Художественно-эстетическое разв'!T22=0,"не сформирован", "в стадии формирования")))</f>
        <v/>
      </c>
      <c r="FM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0" s="82" t="str">
        <f>IF('Физическое развитие'!T21="","",IF('Физическое развитие'!T21=2,"сформирован",IF('Физическое развитие'!T21=0,"не сформирован", "в стадии формирования")))</f>
        <v/>
      </c>
      <c r="FO20" s="82" t="str">
        <f>IF('Физическое развитие'!U21="","",IF('Физическое развитие'!U21=2,"сформирован",IF('Физическое развитие'!U21=0,"не сформирован", "в стадии формирования")))</f>
        <v/>
      </c>
      <c r="FP20" s="82" t="str">
        <f>IF('Физическое развитие'!V21="","",IF('Физическое развитие'!V21=2,"сформирован",IF('Физическое развитие'!V21=0,"не сформирован", "в стадии формирования")))</f>
        <v/>
      </c>
      <c r="FQ20" s="82" t="e">
        <f>IF('Физическое развитие'!#REF!="","",IF('Физическое развитие'!#REF!=2,"сформирован",IF('Физическое развитие'!#REF!=0,"не сформирован", "в стадии формирования")))</f>
        <v>#REF!</v>
      </c>
      <c r="FR20" s="214" t="str">
        <f>IF('Социально-коммуникативное разви'!D22="","",IF('Социально-коммуникативное разви'!E22="","",IF('Социально-коммуникативное разви'!F22="","",IF('Социально-коммуникативное разви'!G22="","",IF('Социально-коммуникативное разви'!Q24="","",IF('Социально-коммуникативное разви'!R22="","",IF('Социально-коммуникативное разви'!S22="","",IF('Социально-коммуникативное разви'!#REF!="","",IF('Социально-коммуникативное разви'!#REF!="","",IF('Социально-коммуникативное разви'!#REF!="","",IF('Социально-коммуникативное разви'!T22="","",IF('Социально-коммуникативное разви'!Y22="","",IF('Социально-коммуникативное разви'!Z22="","",IF('Социально-коммуникативное разви'!AU22="","",IF('Социально-коммуникативное разви'!#REF!="","",IF('Социально-коммуникативное разви'!AZ22="","",IF('Социально-коммуникативное разви'!BA22="","",IF('Социально-коммуникативное разви'!BB22="","",IF('Познавательное развитие'!G22="","",IF('Познавательное развитие'!#REF!="","",IF('Познавательное развитие'!H22="","",IF('Познавательное развитие'!#REF!="","",IF('Познавательное развитие'!T22="","",IF('Познавательное развитие'!#REF!="","",IF('Познавательное развитие'!U22="","",IF('Познавательное развитие'!W22="","",IF('Познавательное развитие'!X22="","",IF('Познавательное развитие'!AB22="","",IF('Познавательное развитие'!AC22="","",IF('Познавательное развитие'!AD22="","",IF('Познавательное развитие'!AE22="","",IF('Познавательное развитие'!AF22="","",IF('Познавательное развитие'!#REF!="","",IF('Познавательное развитие'!AG22="","",IF('Познавательное развитие'!AH22="","",IF('Познавательное развитие'!#REF!="","",IF('Познавательное развитие'!AI22="","",IF('Познавательное развитие'!AJ22="","",IF('Познавательное развитие'!AK22="","",IF('Познавательное развитие'!AL22="","",IF('Речевое развитие'!Q21="","",IF('Речевое развитие'!R21="","",IF('Речевое развитие'!S21="","",IF('Речевое развитие'!T21="","",IF('Речевое развитие'!U21="","",IF('Речевое развитие'!#REF!="","",IF('Художественно-эстетическое разв'!S22="","",IF('Художественно-эстетическое разв'!T22="","",IF('Художественно-эстетическое разв'!#REF!="","",IF('Физическое развитие'!T21="","",IF('Физическое развитие'!U21="","",IF('Физическое развитие'!V21="","",IF('Физическое развитие'!#REF!="","",('Социально-коммуникативное разви'!D22+'Социально-коммуникативное разви'!E22+'Социально-коммуникативное разви'!F22+'Социально-коммуникативное разви'!G22+'Социально-коммуникативное разви'!Q24+'Социально-коммуникативное разви'!R22+'Социально-коммуникативное разви'!S22+'Социально-коммуникативное разви'!#REF!+'Социально-коммуникативное разви'!#REF!+'Социально-коммуникативное разви'!#REF!+'Социально-коммуникативное разви'!T22+'Социально-коммуникативное разви'!Y22+'Социально-коммуникативное разви'!Z22+'Социально-коммуникативное разви'!AU22+'Социально-коммуникативное разви'!#REF!+'Социально-коммуникативное разви'!AZ22+'Социально-коммуникативное разви'!BA22+'Социально-коммуникативное разви'!BB22+'Познавательное развитие'!G22+'Познавательное развитие'!#REF!+'Познавательное развитие'!H22+'Познавательное развитие'!#REF!+'Познавательное развитие'!T22+'Познавательное развитие'!#REF!+'Познавательное развитие'!U22+'Познавательное развитие'!W22+'Познавательное развитие'!X22+'Познавательное развитие'!AB22+'Познавательное развитие'!AC22+'Познавательное развитие'!AD22+'Познавательное развитие'!AE22+'Познавательное развитие'!AF22+'Познавательное развитие'!#REF!+'Познавательное развитие'!AG22+'Познавательное развитие'!AH22+'Познавательное развитие'!#REF!+'Познавательное развитие'!AI22+'Познавательное развитие'!AJ22+'Познавательное развитие'!AK22+'Познавательное развитие'!AL22+'Речевое развитие'!Q21+'Речевое развитие'!R21+'Речевое развитие'!S21+'Речевое развитие'!T21+'Речевое развитие'!U21+'Речевое развитие'!#REF!+'Художественно-эстетическое разв'!S22+'Художественно-эстетическое разв'!T22+'Художественно-эстетическое разв'!#REF!+'Физическое развитие'!T21+'Физическое развитие'!U21+'Физическое развитие'!V21+'Физическое развитие'!#REF!)/53)))))))))))))))))))))))))))))))))))))))))))))))))))))</f>
        <v/>
      </c>
      <c r="FS20" s="82" t="str">
        <f>'Целевые ориентиры'!EC21</f>
        <v/>
      </c>
    </row>
    <row r="21" spans="1:175">
      <c r="A21" s="82">
        <f>список!A20</f>
        <v>19</v>
      </c>
      <c r="B21" s="82" t="str">
        <f>IF(список!B20="","",список!B20)</f>
        <v/>
      </c>
      <c r="C21" s="82">
        <f>список!C20</f>
        <v>0</v>
      </c>
      <c r="D21" s="82" t="str">
        <f>IF('Социально-коммуникативное разви'!AA23="","",IF('Социально-коммуникативное разви'!AA23=2,"сформирован",IF('Социально-коммуникативное разви'!AA23=0,"не сформирован", "в стадии формирования")))</f>
        <v/>
      </c>
      <c r="E21" s="82" t="str">
        <f>IF('Социально-коммуникативное разви'!AF23="","",IF('Социально-коммуникативное разви'!AF23=2,"сформирован",IF('Социально-коммуникативное разви'!AF23=0,"не сформирован", "в стадии формирования")))</f>
        <v/>
      </c>
      <c r="F21" s="82" t="str">
        <f>IF('Социально-коммуникативное разви'!AG23="","",IF('Социально-коммуникативное разви'!AG23=2,"сформирован",IF('Социально-коммуникативное разви'!AG23=0,"не сформирован", "в стадии формирования")))</f>
        <v/>
      </c>
      <c r="G21" s="82" t="str">
        <f>IF('Социально-коммуникативное разви'!AH23="","",IF('Социально-коммуникативное разви'!AH23=2,"сформирован",IF('Социально-коммуникативное разви'!AH23=0,"не сформирован", "в стадии формирования")))</f>
        <v/>
      </c>
      <c r="H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1" s="82" t="str">
        <f>IF('Социально-коммуникативное разви'!AJ23="","",IF('Социально-коммуникативное разви'!AJ23=2,"сформирован",IF('Социально-коммуникативное разви'!AJ23=0,"не сформирован", "в стадии формирования")))</f>
        <v/>
      </c>
      <c r="K21" s="82" t="str">
        <f>IF('Социально-коммуникативное разви'!AK23="","",IF('Социально-коммуникативное разви'!AK23=2,"сформирован",IF('Социально-коммуникативное разви'!AK23=0,"не сформирован", "в стадии формирования")))</f>
        <v/>
      </c>
      <c r="L21" s="82" t="e">
        <f>IF('Познавательное развитие'!#REF!="","",IF('Познавательное развитие'!#REF!=2,"сформирован",IF('Познавательное развитие'!#REF!=0,"не сформирован", "в стадии формирования")))</f>
        <v>#REF!</v>
      </c>
      <c r="M21" s="82" t="str">
        <f>IF('Познавательное развитие'!D23="","",IF('Познавательное развитие'!D23=2,"сформирован",IF('Познавательное развитие'!D23=0,"не сформирован", "в стадии формирования")))</f>
        <v/>
      </c>
      <c r="N21" s="82" t="e">
        <f>IF('Познавательное развитие'!#REF!="","",IF('Познавательное развитие'!#REF!=2,"сформирован",IF('Познавательное развитие'!#REF!=0,"не сформирован", "в стадии формирования")))</f>
        <v>#REF!</v>
      </c>
      <c r="O21" s="82" t="str">
        <f>IF('Познавательное развитие'!I23="","",IF('Познавательное развитие'!I23=2,"сформирован",IF('Познавательное развитие'!I23=0,"не сформирован", "в стадии формирования")))</f>
        <v/>
      </c>
      <c r="P21" s="82" t="str">
        <f>IF('Познавательное развитие'!M23="","",IF('Познавательное развитие'!M23=2,"сформирован",IF('Познавательное развитие'!M23=0,"не сформирован", "в стадии формирования")))</f>
        <v/>
      </c>
      <c r="Q21" s="82" t="str">
        <f>IF('Познавательное развитие'!N23="","",IF('Познавательное развитие'!N23=2,"сформирован",IF('Познавательное развитие'!N23=0,"не сформирован", "в стадии формирования")))</f>
        <v/>
      </c>
      <c r="R21" s="82" t="str">
        <f>IF('Познавательное развитие'!O23="","",IF('Познавательное развитие'!O23=2,"сформирован",IF('Познавательное развитие'!O23=0,"не сформирован", "в стадии формирования")))</f>
        <v/>
      </c>
      <c r="S21" s="82" t="str">
        <f>IF('Познавательное развитие'!P23="","",IF('Познавательное развитие'!P23=2,"сформирован",IF('Познавательное развитие'!P23=0,"не сформирован", "в стадии формирования")))</f>
        <v/>
      </c>
      <c r="T21" s="82" t="str">
        <f>IF('Познавательное развитие'!Q23="","",IF('Познавательное развитие'!Q23=2,"сформирован",IF('Познавательное развитие'!Q23=0,"не сформирован", "в стадии формирования")))</f>
        <v/>
      </c>
      <c r="U21" s="82" t="str">
        <f>IF('Познавательное развитие'!Y23="","",IF('Познавательное развитие'!Y23=2,"сформирован",IF('Познавательное развитие'!Y23=0,"не сформирован", "в стадии формирования")))</f>
        <v/>
      </c>
      <c r="V21" s="82"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W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1" s="82" t="str">
        <f>IF('Художественно-эстетическое разв'!G23="","",IF('Художественно-эстетическое разв'!G23=2,"сформирован",IF('Художественно-эстетическое разв'!G23=0,"не сформирован", "в стадии формирования")))</f>
        <v/>
      </c>
      <c r="Y21" s="82" t="str">
        <f>IF('Художественно-эстетическое разв'!H23="","",IF('Художественно-эстетическое разв'!H23=2,"сформирован",IF('Художественно-эстетическое разв'!H23=0,"не сформирован", "в стадии формирования")))</f>
        <v/>
      </c>
      <c r="Z21" s="82" t="str">
        <f>IF('Художественно-эстетическое разв'!I23="","",IF('Художественно-эстетическое разв'!I23=2,"сформирован",IF('Художественно-эстетическое разв'!I23=0,"не сформирован", "в стадии формирования")))</f>
        <v/>
      </c>
      <c r="AA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1" s="82" t="str">
        <f>IF('Художественно-эстетическое разв'!L23="","",IF('Художественно-эстетическое разв'!L23=2,"сформирован",IF('Художественно-эстетическое разв'!L23=0,"не сформирован", "в стадии формирования")))</f>
        <v/>
      </c>
      <c r="AC21" s="82" t="str">
        <f>IF('Художественно-эстетическое разв'!M23="","",IF('Художественно-эстетическое разв'!M23=2,"сформирован",IF('Художественно-эстетическое разв'!M23=0,"не сформирован", "в стадии формирования")))</f>
        <v/>
      </c>
      <c r="AD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1" s="82" t="str">
        <f>IF('Художественно-эстетическое разв'!U23="","",IF('Художественно-эстетическое разв'!U23=2,"сформирован",IF('Художественно-эстетическое разв'!U23=0,"не сформирован", "в стадии формирования")))</f>
        <v/>
      </c>
      <c r="AG21" s="82" t="str">
        <f>IF('Физическое развитие'!W22="","",IF('Физическое развитие'!W22=2,"сформирован",IF('Физическое развитие'!W22=0,"не сформирован", "в стадии формирования")))</f>
        <v/>
      </c>
      <c r="AH21" s="214" t="str">
        <f>IF('Социально-коммуникативное разви'!AA23="","",IF('Социально-коммуникативное разви'!AF23="","",IF('Социально-коммуникативное разви'!AG23="","",IF('Социально-коммуникативное разви'!AH23="","",IF('Социально-коммуникативное разви'!#REF!="","",IF('Социально-коммуникативное разви'!#REF!="","",IF('Социально-коммуникативное разви'!AJ23="","",IF('Социально-коммуникативное разви'!AK23="","",IF('Познавательное развитие'!#REF!="","",IF('Познавательное развитие'!D23="","",IF('Познавательное развитие'!#REF!="","",IF('Познавательное развитие'!I23="","",IF('Познавательное развитие'!M23="","",IF('Познавательное развитие'!N23="","",IF('Познавательное развитие'!O23="","",IF('Познавательное развитие'!P23="","",IF('Познавательное развитие'!Q23="","",IF('Познавательное развитие'!Y23="","",IF('Художественно-эстетическое разв'!D23="","",IF('Художественно-эстетическое разв'!#REF!="","",IF('Художественно-эстетическое разв'!G23="","",IF('Художественно-эстетическое разв'!H23="","",IF('Художественно-эстетическое разв'!I23="","",IF('Художественно-эстетическое разв'!#REF!="","",IF('Художественно-эстетическое разв'!L23="","",IF('Художественно-эстетическое разв'!M23="","",IF('Художественно-эстетическое разв'!#REF!="","",IF('Художественно-эстетическое разв'!#REF!="","",IF('Художественно-эстетическое разв'!U23="","",IF('Физическое развитие'!#REF!="","",('Социально-коммуникативное разви'!AA23+'Социально-коммуникативное разви'!AF23+'Социально-коммуникативное разви'!AG23+'Социально-коммуникативное разви'!AH23+'Социально-коммуникативное разви'!#REF!+'Социально-коммуникативное разви'!#REF!+'Социально-коммуникативное разви'!AJ23+'Социально-коммуникативное разви'!AK23+'Познавательное развитие'!#REF!+'Познавательное развитие'!D23+'Познавательное развитие'!#REF!+'Познавательное развитие'!I23+'Познавательное развитие'!M23+'Познавательное развитие'!N23+'Познавательное развитие'!O23+'Познавательное развитие'!P23+'Познавательное развитие'!Q23+'Познавательное развитие'!Y23+'Художественно-эстетическое разв'!D23+'Художественно-эстетическое разв'!#REF!+'Художественно-эстетическое разв'!G23+'Художественно-эстетическое разв'!H23+'Художественно-эстетическое разв'!I23+'Художественно-эстетическое разв'!#REF!+'Художественно-эстетическое разв'!L23+'Художественно-эстетическое разв'!M23+'Художественно-эстетическое разв'!#REF!+'Художественно-эстетическое разв'!#REF!+'Художественно-эстетическое разв'!U23+'Физическое развитие'!#REF!)/30))))))))))))))))))))))))))))))</f>
        <v/>
      </c>
      <c r="AI21" s="82" t="str">
        <f>'Целевые ориентиры'!AA22</f>
        <v/>
      </c>
      <c r="AJ21" s="82"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AK21" s="82"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AL21" s="82" t="str">
        <f>IF('Социально-коммуникативное разви'!I23="","",IF('Социально-коммуникативное разви'!I23=2,"сформирован",IF('Социально-коммуникативное разви'!I23=0,"не сформирован", "в стадии формирования")))</f>
        <v/>
      </c>
      <c r="AM21" s="82" t="str">
        <f>IF('Социально-коммуникативное разви'!J23="","",IF('Социально-коммуникативное разви'!J23=2,"сформирован",IF('Социально-коммуникативное разви'!J23=0,"не сформирован", "в стадии формирования")))</f>
        <v/>
      </c>
      <c r="AN21" s="82"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AO21" s="82"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AP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1" s="82" t="str">
        <f>IF('Социально-коммуникативное разви'!X23="","",IF('Социально-коммуникативное разви'!X23=2,"сформирован",IF('Социально-коммуникативное разви'!X23=0,"не сформирован", "в стадии формирования")))</f>
        <v/>
      </c>
      <c r="AR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1" s="82" t="e">
        <f>IF('Познавательное развитие'!#REF!="","",IF('Познавательное развитие'!#REF!=2,"сформирован",IF('Познавательное развитие'!#REF!=0,"не сформирован", "в стадии формирования")))</f>
        <v>#REF!</v>
      </c>
      <c r="AT21" s="82" t="str">
        <f>IF('Познавательное развитие'!V23="","",IF('Познавательное развитие'!V23=2,"сформирован",IF('Познавательное развитие'!V23=0,"не сформирован", "в стадии формирования")))</f>
        <v/>
      </c>
      <c r="AU21" s="82" t="str">
        <f>IF('Художественно-эстетическое разв'!Z23="","",IF('Художественно-эстетическое разв'!Z23=2,"сформирован",IF('Художественно-эстетическое разв'!Z23=0,"не сформирован", "в стадии формирования")))</f>
        <v/>
      </c>
      <c r="AV21" s="82" t="str">
        <f>IF('Художественно-эстетическое разв'!AE23="","",IF('Художественно-эстетическое разв'!AE23=2,"сформирован",IF('Художественно-эстетическое разв'!AE23=0,"не сформирован", "в стадии формирования")))</f>
        <v/>
      </c>
      <c r="AW21" s="82" t="e">
        <f>IF('Физическое развитие'!#REF!="","",IF('Физическое развитие'!#REF!=2,"сформирован",IF('Физическое развитие'!#REF!=0,"не сформирован", "в стадии формирования")))</f>
        <v>#REF!</v>
      </c>
      <c r="AX21" s="82" t="e">
        <f>IF('Физическое развитие'!#REF!="","",IF('Физическое развитие'!#REF!=2,"сформирован",IF('Физическое развитие'!#REF!=0,"не сформирован", "в стадии формирования")))</f>
        <v>#REF!</v>
      </c>
      <c r="AY21" s="214" t="str">
        <f>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разви'!#REF!="","",IF('Социально-коммуникативное разви'!X23="","",IF('Социально-коммуникативное разви'!#REF!="","",IF('Познавательное развитие'!#REF!="","",IF('Познавательное развитие'!V23="","",IF('Художественно-эстетическое разв'!Z23="","",IF('Художественно-эстетическое разв'!AE23="","",IF('Физическое развитие'!#REF!="","",IF('Физическое развитие'!#REF!="","",('Социально-коммуникативное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разви'!#REF!+'Социально-коммуникативное разви'!X23+'Социально-коммуникативное разви'!#REF!+'Познавательное развитие'!#REF!+'Познавательное развитие'!V23+'Художественно-эстетическое разв'!Z23+'Художественно-эстетическое разв'!AE23+'Физическое развитие'!#REF!+'Физическое развитие'!#REF!)/15)))))))))))))))</f>
        <v/>
      </c>
      <c r="AZ21" s="82" t="str">
        <f>'Целевые ориентиры'!AM22</f>
        <v/>
      </c>
      <c r="BA21" s="82" t="str">
        <f>IF('Социально-коммуникативное разви'!U23="","",IF('Социально-коммуникативное разви'!U23=2,"сформирован",IF('Социально-коммуникативное разви'!U23=0,"не сформирован", "в стадии формирования")))</f>
        <v/>
      </c>
      <c r="BB21" s="82" t="str">
        <f>IF('Социально-коммуникативное разви'!V23="","",IF('Социально-коммуникативное разви'!V23=2,"сформирован",IF('Социально-коммуникативное разви'!V23=0,"не сформирован", "в стадии формирования")))</f>
        <v/>
      </c>
      <c r="BC21" s="82" t="str">
        <f>IF('Социально-коммуникативное разви'!W23="","",IF('Социально-коммуникативное разви'!W23=2,"сформирован",IF('Социально-коммуникативное разви'!W23=0,"не сформирован", "в стадии формирования")))</f>
        <v/>
      </c>
      <c r="BD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1" s="82" t="str">
        <f>IF('Художественно-эстетическое разв'!AC23="","",IF('Художественно-эстетическое разв'!AC23=2,"сформирован",IF('Художественно-эстетическое разв'!AC23=0,"не сформирован", "в стадии формирования")))</f>
        <v/>
      </c>
      <c r="BG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1" s="82" t="str">
        <f>IF('Художественно-эстетическое разв'!AD23="","",IF('Художественно-эстетическое разв'!AD23=2,"сформирован",IF('Художественно-эстетическое разв'!AD23=0,"не сформирован", "в стадии формирования")))</f>
        <v/>
      </c>
      <c r="BI21" s="214" t="str">
        <f>IF('Социально-коммуникативное разви'!U23="","",IF('Социально-коммуникативное разви'!V23="","",IF('Социально-коммуникативное разви'!W23="","",IF('Художественно-эстетическое разв'!#REF!="","",IF('Художественно-эстетическое разв'!#REF!="","",IF('Художественно-эстетическое разв'!AC23="","",IF('Художественно-эстетическое разв'!#REF!="","",IF('Художественно-эстетическое разв'!AD23="","",('Социально-коммуникативное разви'!U23+'Социально-коммуникативное разви'!V23+'Социально-коммуникативное разви'!W23+'Художественно-эстетическое разв'!#REF!+'Художественно-эстетическое разв'!#REF!+'Художественно-эстетическое разв'!AC23+'Художественно-эстетическое разв'!#REF!+'Художественно-эстетическое разв'!AD23)/8))))))))</f>
        <v/>
      </c>
      <c r="BJ21" s="82" t="str">
        <f>'Целевые ориентиры'!AT22</f>
        <v/>
      </c>
      <c r="BK21" s="82" t="str">
        <f>IF('Речевое развитие'!D22="","",IF('Речевое развитие'!D22=2,"сформирован",IF('Речевое развитие'!D22=0,"не сформирован", "в стадии формирования")))</f>
        <v/>
      </c>
      <c r="BL21" s="82" t="e">
        <f>IF('Речевое развитие'!#REF!="","",IF('Речевое развитие'!#REF!=2,"сформирован",IF('Речевое развитие'!#REF!=0,"не сформирован", "в стадии формирования")))</f>
        <v>#REF!</v>
      </c>
      <c r="BM21" s="82" t="str">
        <f>IF('Речевое развитие'!E22="","",IF('Речевое развитие'!E22=2,"сформирован",IF('Речевое развитие'!E22=0,"не сформирован", "в стадии формирования")))</f>
        <v/>
      </c>
      <c r="BN21" s="82" t="str">
        <f>IF('Речевое развитие'!F22="","",IF('Речевое развитие'!F22=2,"сформирован",IF('Речевое развитие'!F22=0,"не сформирован", "в стадии формирования")))</f>
        <v/>
      </c>
      <c r="BO21" s="82" t="str">
        <f>IF('Речевое развитие'!G22="","",IF('Речевое развитие'!G22=2,"сформирован",IF('Речевое развитие'!G22=0,"не сформирован", "в стадии формирования")))</f>
        <v/>
      </c>
      <c r="BP21" s="82" t="str">
        <f>IF('Речевое развитие'!H22="","",IF('Речевое развитие'!H22=2,"сформирован",IF('Речевое развитие'!H22=0,"не сформирован", "в стадии формирования")))</f>
        <v/>
      </c>
      <c r="BQ21" s="82" t="e">
        <f>IF('Речевое развитие'!#REF!="","",IF('Речевое развитие'!#REF!=2,"сформирован",IF('Речевое развитие'!#REF!=0,"не сформирован", "в стадии формирования")))</f>
        <v>#REF!</v>
      </c>
      <c r="BR21" s="82" t="str">
        <f>IF('Речевое развитие'!I22="","",IF('Речевое развитие'!I22=2,"сформирован",IF('Речевое развитие'!I22=0,"не сформирован", "в стадии формирования")))</f>
        <v/>
      </c>
      <c r="BS21" s="82" t="str">
        <f>IF('Речевое развитие'!J22="","",IF('Речевое развитие'!J22=2,"сформирован",IF('Речевое развитие'!J22=0,"не сформирован", "в стадии формирования")))</f>
        <v/>
      </c>
      <c r="BT21" s="82" t="str">
        <f>IF('Речевое развитие'!K22="","",IF('Речевое развитие'!K22=2,"сформирован",IF('Речевое развитие'!K22=0,"не сформирован", "в стадии формирования")))</f>
        <v/>
      </c>
      <c r="BU21" s="82" t="str">
        <f>IF('Речевое развитие'!L22="","",IF('Речевое развитие'!L22=2,"сформирован",IF('Речевое развитие'!L22=0,"не сформирован", "в стадии формирования")))</f>
        <v/>
      </c>
      <c r="BV21" s="82" t="str">
        <f>IF('Речевое развитие'!M22="","",IF('Речевое развитие'!M22=2,"сформирован",IF('Речевое развитие'!M22=0,"не сформирован", "в стадии формирования")))</f>
        <v/>
      </c>
      <c r="BW21" s="82" t="str">
        <f>IF('Речевое развитие'!N22="","",IF('Речевое развитие'!N22=2,"сформирован",IF('Речевое развитие'!N22=0,"не сформирован", "в стадии формирования")))</f>
        <v/>
      </c>
      <c r="BX21" s="214" t="str">
        <f>IF('Речевое развитие'!D22="","",IF('Речевое развитие'!#REF!="","",IF('Речевое развитие'!E22="","",IF('Речевое развитие'!F22="","",IF('Речевое развитие'!G22="","",IF('Речевое развитие'!H22="","",IF('Речевое развитие'!#REF!="","",IF('Речевое развитие'!I22="","",IF('Речевое развитие'!J22="","",IF('Речевое развитие'!K22="","",IF('Речевое развитие'!L22="","",IF('Речевое развитие'!M22="","",IF('Речевое развитие'!N22="","",('Речевое развитие'!D22+'Речевое развитие'!#REF!+'Речевое развитие'!E22+'Речевое развитие'!F22+'Речевое развитие'!G22+'Речевое развитие'!H22+'Речевое развитие'!#REF!+'Речевое развитие'!I22+'Речевое развитие'!J22+'Речевое развитие'!K22+'Речевое развитие'!L22+'Речевое развитие'!M22+'Речевое развитие'!N22)/13)))))))))))))</f>
        <v/>
      </c>
      <c r="BY21" s="82" t="str">
        <f>'Целевые ориентиры'!BG22</f>
        <v/>
      </c>
      <c r="BZ21" s="82" t="str">
        <f>IF('Художественно-эстетическое разв'!Y23="","",IF('Художественно-эстетическое разв'!Y23=2,"сформирован",IF('Художественно-эстетическое разв'!Y23=0,"не сформирован", "в стадии формирования")))</f>
        <v/>
      </c>
      <c r="CA21" s="82" t="e">
        <f>IF('Физическое развитие'!#REF!="","",IF('Физическое развитие'!#REF!=2,"сформирован",IF('Физическое развитие'!#REF!=0,"не сформирован", "в стадии формирования")))</f>
        <v>#REF!</v>
      </c>
      <c r="CB21" s="82" t="e">
        <f>IF('Физическое развитие'!#REF!="","",IF('Физическое развитие'!#REF!=2,"сформирован",IF('Физическое развитие'!#REF!=0,"не сформирован", "в стадии формирования")))</f>
        <v>#REF!</v>
      </c>
      <c r="CC21" s="82" t="str">
        <f>IF('Физическое развитие'!D22="","",IF('Физическое развитие'!D22=2,"сформирован",IF('Физическое развитие'!D22=0,"не сформирован", "в стадии формирования")))</f>
        <v/>
      </c>
      <c r="CD21" s="82" t="str">
        <f>IF('Физическое развитие'!E22="","",IF('Физическое развитие'!E22=2,"сформирован",IF('Физическое развитие'!E22=0,"не сформирован", "в стадии формирования")))</f>
        <v/>
      </c>
      <c r="CE21" s="82" t="str">
        <f>IF('Физическое развитие'!F22="","",IF('Физическое развитие'!F22=2,"сформирован",IF('Физическое развитие'!F22=0,"не сформирован", "в стадии формирования")))</f>
        <v/>
      </c>
      <c r="CF21" s="82" t="str">
        <f>IF('Физическое развитие'!H22="","",IF('Физическое развитие'!H22=2,"сформирован",IF('Физическое развитие'!H22=0,"не сформирован", "в стадии формирования")))</f>
        <v/>
      </c>
      <c r="CG21" s="82" t="str">
        <f>IF('Физическое развитие'!I22="","",IF('Физическое развитие'!I22=2,"сформирован",IF('Физическое развитие'!I22=0,"не сформирован", "в стадии формирования")))</f>
        <v/>
      </c>
      <c r="CH21" s="82" t="str">
        <f>IF('Физическое развитие'!J22="","",IF('Физическое развитие'!J22=2,"сформирован",IF('Физическое развитие'!J22=0,"не сформирован", "в стадии формирования")))</f>
        <v/>
      </c>
      <c r="CI21" s="82" t="str">
        <f>IF('Физическое развитие'!L22="","",IF('Физическое развитие'!L22=2,"сформирован",IF('Физическое развитие'!L22=0,"не сформирован", "в стадии формирования")))</f>
        <v/>
      </c>
      <c r="CJ21" s="82" t="str">
        <f>IF('Физическое развитие'!M22="","",IF('Физическое развитие'!M22=2,"сформирован",IF('Физическое развитие'!M22=0,"не сформирован", "в стадии формирования")))</f>
        <v/>
      </c>
      <c r="CK21" s="82" t="e">
        <f>IF('Физическое развитие'!#REF!="","",IF('Физическое развитие'!#REF!=2,"сформирован",IF('Физическое развитие'!#REF!=0,"не сформирован", "в стадии формирования")))</f>
        <v>#REF!</v>
      </c>
      <c r="CL21" s="82" t="e">
        <f>IF('Физическое развитие'!#REF!="","",IF('Физическое развитие'!#REF!=2,"сформирован",IF('Физическое развитие'!#REF!=0,"не сформирован", "в стадии формирования")))</f>
        <v>#REF!</v>
      </c>
      <c r="CM21" s="82" t="e">
        <f>IF('Физическое развитие'!#REF!="","",IF('Физическое развитие'!#REF!=2,"сформирован",IF('Физическое развитие'!#REF!=0,"не сформирован", "в стадии формирования")))</f>
        <v>#REF!</v>
      </c>
      <c r="CN21" s="82" t="str">
        <f>IF('Физическое развитие'!N22="","",IF('Физическое развитие'!N22=2,"сформирован",IF('Физическое развитие'!N22=0,"не сформирован", "в стадии формирования")))</f>
        <v/>
      </c>
      <c r="CO21" s="82" t="str">
        <f>IF('Физическое развитие'!O22="","",IF('Физическое развитие'!O22=2,"сформирован",IF('Физическое развитие'!O22=0,"не сформирован", "в стадии формирования")))</f>
        <v/>
      </c>
      <c r="CP21" s="82" t="str">
        <f>IF('Физическое развитие'!P22="","",IF('Физическое развитие'!P22=2,"сформирован",IF('Физическое развитие'!P22=0,"не сформирован", "в стадии формирования")))</f>
        <v/>
      </c>
      <c r="CQ21" s="82" t="str">
        <f>IF('Физическое развитие'!Q22="","",IF('Физическое развитие'!Q22=2,"сформирован",IF('Физическое развитие'!Q22=0,"не сформирован", "в стадии формирования")))</f>
        <v/>
      </c>
      <c r="CR21" s="214" t="str">
        <f>IF('Художественно-эстетическое разв'!Y23="","",IF('Физическое развитие'!#REF!="","",IF('Физическое развитие'!#REF!="","",IF('Физическое развитие'!D22="","",IF('Физическое развитие'!E22="","",IF('Физическое развитие'!F22="","",IF('Физическое развитие'!H22="","",IF('Физическое развитие'!I22="","",IF('Физическое развитие'!J22="","",IF('Физическое развитие'!L22="","",IF('Физическое развитие'!M22="","",IF('Физическое развитие'!#REF!="","",IF('Физическое развитие'!#REF!="","",IF('Физическое развитие'!#REF!="","",IF('Физическое развитие'!N22="","",IF('Физическое развитие'!O22="","",IF('Физическое развитие'!P22="","",IF('Физическое развитие'!Q22="","",('Художественно-эстетическое разв'!Y23+'Физическое развитие'!#REF!+'Физическое развитие'!#REF!+'Физическое развитие'!D22+'Физическое развитие'!E22+'Физическое развитие'!F22+'Физическое развитие'!H22+'Физическое развитие'!I22+'Физическое развитие'!J22+'Физическое развитие'!L22+'Физическое развитие'!M22+'Физическое развитие'!#REF!+'Физическое развитие'!#REF!+'Физическое развитие'!#REF!+'Физическое развитие'!N22+'Физическое развитие'!O22+'Физическое развитие'!P22+'Физическое развитие'!Q22)/18))))))))))))))))))</f>
        <v/>
      </c>
      <c r="CS21" s="82" t="str">
        <f>'Целевые ориентиры'!BW22</f>
        <v/>
      </c>
      <c r="CT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1" s="82"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CV21" s="82" t="str">
        <f>IF('Социально-коммуникативное разви'!N23="","",IF('Социально-коммуникативное разви'!N23=2,"сформирован",IF('Социально-коммуникативное разви'!N23=0,"не сформирован", "в стадии формирования")))</f>
        <v/>
      </c>
      <c r="CW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1" s="82" t="str">
        <f>IF('Социально-коммуникативное разви'!AI23="","",IF('Социально-коммуникативное разви'!AI23=2,"сформирован",IF('Социально-коммуникативное разви'!AI23=0,"не сформирован", "в стадии формирования")))</f>
        <v/>
      </c>
      <c r="CY21" s="82" t="str">
        <f>IF('Социально-коммуникативное разви'!AN23="","",IF('Социально-коммуникативное разви'!AN23=2,"сформирован",IF('Социально-коммуникативное разви'!AN23=0,"не сформирован", "в стадии формирования")))</f>
        <v/>
      </c>
      <c r="CZ21" s="82" t="str">
        <f>IF('Социально-коммуникативное разви'!AO23="","",IF('Социально-коммуникативное разви'!AO23=2,"сформирован",IF('Социально-коммуникативное разви'!AO23=0,"не сформирован", "в стадии формирования")))</f>
        <v/>
      </c>
      <c r="DA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1" s="82" t="str">
        <f>IF('Социально-коммуникативное разви'!AP23="","",IF('Социально-коммуникативное разви'!AP23=2,"сформирован",IF('Социально-коммуникативное разви'!AP23=0,"не сформирован", "в стадии формирования")))</f>
        <v/>
      </c>
      <c r="DC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1" s="82" t="str">
        <f>IF('Социально-коммуникативное разви'!AQ23="","",IF('Социально-коммуникативное разви'!AQ23=2,"сформирован",IF('Социально-коммуникативное разви'!AQ23=0,"не сформирован", "в стадии формирования")))</f>
        <v/>
      </c>
      <c r="DE21" s="82" t="str">
        <f>IF('Социально-коммуникативное разви'!AR23="","",IF('Социально-коммуникативное разви'!AR23=2,"сформирован",IF('Социально-коммуникативное разви'!AR23=0,"не сформирован", "в стадии формирования")))</f>
        <v/>
      </c>
      <c r="DF21" s="82" t="str">
        <f>IF('Социально-коммуникативное разви'!AS23="","",IF('Социально-коммуникативное разви'!AS23=2,"сформирован",IF('Социально-коммуникативное разви'!AS23=0,"не сформирован", "в стадии формирования")))</f>
        <v/>
      </c>
      <c r="DG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1" s="82" t="str">
        <f>IF('Социально-коммуникативное разви'!AT23="","",IF('Социально-коммуникативное разви'!AT23=2,"сформирован",IF('Социально-коммуникативное разви'!AT23=0,"не сформирован", "в стадии формирования")))</f>
        <v/>
      </c>
      <c r="DI21" s="82" t="str">
        <f>IF('Социально-коммуникативное разви'!AV23="","",IF('Социально-коммуникативное разви'!AV23=2,"сформирован",IF('Социально-коммуникативное разви'!AV23=0,"не сформирован", "в стадии формирования")))</f>
        <v/>
      </c>
      <c r="DJ21" s="82" t="str">
        <f>IF('Социально-коммуникативное разви'!AW23="","",IF('Социально-коммуникативное разви'!AW23=2,"сформирован",IF('Социально-коммуникативное разви'!AW23=0,"не сформирован", "в стадии формирования")))</f>
        <v/>
      </c>
      <c r="DK21" s="82" t="str">
        <f>IF('Социально-коммуникативное разви'!AX23="","",IF('Социально-коммуникативное разви'!AX23=2,"сформирован",IF('Социально-коммуникативное разви'!AX23=0,"не сформирован", "в стадии формирования")))</f>
        <v/>
      </c>
      <c r="DL21" s="82" t="str">
        <f>IF('Социально-коммуникативное разви'!AY23="","",IF('Социально-коммуникативное разви'!AY23=2,"сформирован",IF('Социально-коммуникативное разви'!AY23=0,"не сформирован", "в стадии формирования")))</f>
        <v/>
      </c>
      <c r="DM21" s="82" t="str">
        <f>IF('Физическое развитие'!K22="","",IF('Физическое развитие'!K22=2,"сформирован",IF('Физическое развитие'!K22=0,"не сформирован", "в стадии формирования")))</f>
        <v/>
      </c>
      <c r="DN21" s="82" t="e">
        <f>IF('Физическое развитие'!#REF!="","",IF('Физическое развитие'!#REF!=2,"сформирован",IF('Физическое развитие'!#REF!=0,"не сформирован", "в стадии формирования")))</f>
        <v>#REF!</v>
      </c>
      <c r="DO21" s="214" t="e">
        <f>IF('Социально-коммуникативное разви'!#REF!="","",IF('Социально-коммуникативное разви'!M23="","",IF('Социально-коммуникативное разви'!N23="","",IF('Социально-коммуникативное разви'!#REF!="","",IF('Социально-коммуникативное разви'!AI23="","",IF('Социально-коммуникативное разви'!AN23="","",IF('Социально-коммуникативное разви'!AO23="","",IF('Социально-коммуникативное разви'!#REF!="","",IF('Социально-коммуникативное разви'!AP23="","",IF('Социально-коммуникативное разви'!#REF!="","",IF('Социально-коммуникативное разви'!AQ23="","",IF('Социально-коммуникативное разви'!AR23="","",IF('Социально-коммуникативное разви'!AS23="","",IF('Социально-коммуникативное разви'!#REF!="","",IF('Социально-коммуникативное разви'!AT23="","",IF('Социально-коммуникативное разви'!AV23="","",IF('Социально-коммуникативное разви'!AW23="","",IF('Социально-коммуникативное разви'!AX23="","",IF('Социально-коммуникативное разви'!AY23="","",IF('Физическое развитие'!K22="","",IF('Физическое развитие'!#REF!="","",('Социально-коммуникативное разви'!#REF!+'Социально-коммуникативное разви'!M23+'Социально-коммуникативное разви'!N23+'Социально-коммуникативное разви'!#REF!+'Социально-коммуникативное разви'!AI23+'Социально-коммуникативное разви'!AN23+'Социально-коммуникативное разви'!AO23+'Социально-коммуникативное разви'!#REF!+'Социально-коммуникативное разви'!AP23+'Социально-коммуникативное разви'!#REF!+'Социально-коммуникативное разви'!AQ23+'Социально-коммуникативное разви'!AR23+'Социально-коммуникативное разви'!AS23+'Социально-коммуникативное разви'!#REF!+'Социально-коммуникативное разви'!AT23+'Социально-коммуникативное разви'!AV23+'Социально-коммуникативное разви'!AW23+'Социально-коммуникативное разви'!AX23+'Социально-коммуникативное разви'!AY23+'Физическое развитие'!K22+'Физическое развитие'!#REF!)/21)))))))))))))))))))))</f>
        <v>#REF!</v>
      </c>
      <c r="DP21" s="82" t="str">
        <f>'Целевые ориентиры'!CN22</f>
        <v/>
      </c>
      <c r="DQ21" s="82" t="str">
        <f>IF('Социально-коммуникативное разви'!D23="","",IF('Социально-коммуникативное разви'!D23=2,"сформирован",IF('Социально-коммуникативное разви'!D23=0,"не сформирован", "в стадии формирования")))</f>
        <v/>
      </c>
      <c r="DR21" s="82" t="str">
        <f>IF('Социально-коммуникативное разви'!E23="","",IF('Социально-коммуникативное разви'!E23=2,"сформирован",IF('Социально-коммуникативное разви'!E23=0,"не сформирован", "в стадии формирования")))</f>
        <v/>
      </c>
      <c r="DS21" s="82" t="str">
        <f>IF('Социально-коммуникативное разви'!F23="","",IF('Социально-коммуникативное разви'!F23=2,"сформирован",IF('Социально-коммуникативное разви'!F23=0,"не сформирован", "в стадии формирования")))</f>
        <v/>
      </c>
      <c r="DT21" s="82"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DU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V21" s="82" t="str">
        <f>IF('Социально-коммуникативное разви'!R23="","",IF('Социально-коммуникативное разви'!R23=2,"сформирован",IF('Социально-коммуникативное разви'!R23=0,"не сформирован", "в стадии формирования")))</f>
        <v/>
      </c>
      <c r="DW21" s="82" t="str">
        <f>IF('Социально-коммуникативное разви'!S23="","",IF('Социально-коммуникативное разви'!S23=2,"сформирован",IF('Социально-коммуникативное разви'!S23=0,"не сформирован", "в стадии формирования")))</f>
        <v/>
      </c>
      <c r="DX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1" s="82" t="str">
        <f>IF('Социально-коммуникативное разви'!T23="","",IF('Социально-коммуникативное разви'!T23=2,"сформирован",IF('Социально-коммуникативное разви'!T23=0,"не сформирован", "в стадии формирования")))</f>
        <v/>
      </c>
      <c r="EB21" s="82" t="str">
        <f>IF('Социально-коммуникативное разви'!Y23="","",IF('Социально-коммуникативное разви'!Y23=2,"сформирован",IF('Социально-коммуникативное разви'!Y23=0,"не сформирован", "в стадии формирования")))</f>
        <v/>
      </c>
      <c r="EC21" s="82" t="str">
        <f>IF('Социально-коммуникативное разви'!Z23="","",IF('Социально-коммуникативное разви'!Z23=2,"сформирован",IF('Социально-коммуникативное разви'!Z23=0,"не сформирован", "в стадии формирования")))</f>
        <v/>
      </c>
      <c r="ED21" s="82" t="str">
        <f>IF('Социально-коммуникативное разви'!AU23="","",IF('Социально-коммуникативное разви'!AU23=2,"сформирован",IF('Социально-коммуникативное разви'!AU23=0,"не сформирован", "в стадии формирования")))</f>
        <v/>
      </c>
      <c r="EE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1" s="82" t="str">
        <f>IF('Социально-коммуникативное разви'!AZ23="","",IF('Социально-коммуникативное разви'!AZ23=2,"сформирован",IF('Социально-коммуникативное разви'!AZ23=0,"не сформирован", "в стадии формирования")))</f>
        <v/>
      </c>
      <c r="EG21" s="82" t="str">
        <f>IF('Социально-коммуникативное разви'!BA23="","",IF('Социально-коммуникативное разви'!BA23=2,"сформирован",IF('Социально-коммуникативное разви'!BA23=0,"не сформирован", "в стадии формирования")))</f>
        <v/>
      </c>
      <c r="EH21" s="82" t="str">
        <f>IF('Социально-коммуникативное разви'!BB23="","",IF('Социально-коммуникативное разви'!BB23=2,"сформирован",IF('Социально-коммуникативное разви'!BB23=0,"не сформирован", "в стадии формирования")))</f>
        <v/>
      </c>
      <c r="EI21" s="82" t="str">
        <f>IF('Познавательное развитие'!G23="","",IF('Познавательное развитие'!G23=2,"сформирован",IF('Познавательное развитие'!G23=0,"не сформирован", "в стадии формирования")))</f>
        <v/>
      </c>
      <c r="EJ21" s="82" t="e">
        <f>IF('Познавательное развитие'!#REF!="","",IF('Познавательное развитие'!#REF!=2,"сформирован",IF('Познавательное развитие'!#REF!=0,"не сформирован", "в стадии формирования")))</f>
        <v>#REF!</v>
      </c>
      <c r="EK21" s="82" t="str">
        <f>IF('Познавательное развитие'!H23="","",IF('Познавательное развитие'!H23=2,"сформирован",IF('Познавательное развитие'!H23=0,"не сформирован", "в стадии формирования")))</f>
        <v/>
      </c>
      <c r="EL21" s="82" t="e">
        <f>IF('Познавательное развитие'!#REF!="","",IF('Познавательное развитие'!#REF!=2,"сформирован",IF('Познавательное развитие'!#REF!=0,"не сформирован", "в стадии формирования")))</f>
        <v>#REF!</v>
      </c>
      <c r="EM21" s="82" t="str">
        <f>IF('Познавательное развитие'!T23="","",IF('Познавательное развитие'!T23=2,"сформирован",IF('Познавательное развитие'!T23=0,"не сформирован", "в стадии формирования")))</f>
        <v/>
      </c>
      <c r="EN21" s="82" t="e">
        <f>IF('Познавательное развитие'!#REF!="","",IF('Познавательное развитие'!#REF!=2,"сформирован",IF('Познавательное развитие'!#REF!=0,"не сформирован", "в стадии формирования")))</f>
        <v>#REF!</v>
      </c>
      <c r="EO21" s="82" t="str">
        <f>IF('Познавательное развитие'!U23="","",IF('Познавательное развитие'!U23=2,"сформирован",IF('Познавательное развитие'!U23=0,"не сформирован", "в стадии формирования")))</f>
        <v/>
      </c>
      <c r="EP21" s="82" t="str">
        <f>IF('Познавательное развитие'!W23="","",IF('Познавательное развитие'!W23=2,"сформирован",IF('Познавательное развитие'!W23=0,"не сформирован", "в стадии формирования")))</f>
        <v/>
      </c>
      <c r="EQ21" s="82" t="str">
        <f>IF('Познавательное развитие'!X23="","",IF('Познавательное развитие'!X23=2,"сформирован",IF('Познавательное развитие'!X23=0,"не сформирован", "в стадии формирования")))</f>
        <v/>
      </c>
      <c r="ER21" s="82" t="str">
        <f>IF('Познавательное развитие'!AB23="","",IF('Познавательное развитие'!AB23=2,"сформирован",IF('Познавательное развитие'!AB23=0,"не сформирован", "в стадии формирования")))</f>
        <v/>
      </c>
      <c r="ES21" s="82" t="str">
        <f>IF('Познавательное развитие'!AC23="","",IF('Познавательное развитие'!AC23=2,"сформирован",IF('Познавательное развитие'!AC23=0,"не сформирован", "в стадии формирования")))</f>
        <v/>
      </c>
      <c r="ET21" s="82" t="str">
        <f>IF('Познавательное развитие'!AD23="","",IF('Познавательное развитие'!AD23=2,"сформирован",IF('Познавательное развитие'!AD23=0,"не сформирован", "в стадии формирования")))</f>
        <v/>
      </c>
      <c r="EU21" s="82" t="str">
        <f>IF('Познавательное развитие'!AE23="","",IF('Познавательное развитие'!AE23=2,"сформирован",IF('Познавательное развитие'!AE23=0,"не сформирован", "в стадии формирования")))</f>
        <v/>
      </c>
      <c r="EV21" s="82" t="str">
        <f>IF('Познавательное развитие'!AF23="","",IF('Познавательное развитие'!AF23=2,"сформирован",IF('Познавательное развитие'!AF23=0,"не сформирован", "в стадии формирования")))</f>
        <v/>
      </c>
      <c r="EW21" s="82" t="e">
        <f>IF('Познавательное развитие'!#REF!="","",IF('Познавательное развитие'!#REF!=2,"сформирован",IF('Познавательное развитие'!#REF!=0,"не сформирован", "в стадии формирования")))</f>
        <v>#REF!</v>
      </c>
      <c r="EX21" s="82" t="str">
        <f>IF('Познавательное развитие'!AG23="","",IF('Познавательное развитие'!AG23=2,"сформирован",IF('Познавательное развитие'!AG23=0,"не сформирован", "в стадии формирования")))</f>
        <v/>
      </c>
      <c r="EY21" s="82" t="str">
        <f>IF('Познавательное развитие'!AH23="","",IF('Познавательное развитие'!AH23=2,"сформирован",IF('Познавательное развитие'!AH23=0,"не сформирован", "в стадии формирования")))</f>
        <v/>
      </c>
      <c r="EZ21" s="82" t="e">
        <f>IF('Познавательное развитие'!#REF!="","",IF('Познавательное развитие'!#REF!=2,"сформирован",IF('Познавательное развитие'!#REF!=0,"не сформирован", "в стадии формирования")))</f>
        <v>#REF!</v>
      </c>
      <c r="FA21" s="82" t="str">
        <f>IF('Познавательное развитие'!AI23="","",IF('Познавательное развитие'!AI23=2,"сформирован",IF('Познавательное развитие'!AI23=0,"не сформирован", "в стадии формирования")))</f>
        <v/>
      </c>
      <c r="FB21" s="82" t="str">
        <f>IF('Познавательное развитие'!AJ23="","",IF('Познавательное развитие'!AJ23=2,"сформирован",IF('Познавательное развитие'!AJ23=0,"не сформирован", "в стадии формирования")))</f>
        <v/>
      </c>
      <c r="FC21" s="82" t="str">
        <f>IF('Познавательное развитие'!AK23="","",IF('Познавательное развитие'!AK23=2,"сформирован",IF('Познавательное развитие'!AK23=0,"не сформирован", "в стадии формирования")))</f>
        <v/>
      </c>
      <c r="FD21" s="82" t="str">
        <f>IF('Познавательное развитие'!AL23="","",IF('Познавательное развитие'!AL23=2,"сформирован",IF('Познавательное развитие'!AL23=0,"не сформирован", "в стадии формирования")))</f>
        <v/>
      </c>
      <c r="FE21" s="82" t="str">
        <f>IF('Речевое развитие'!Q22="","",IF('Речевое развитие'!Q22=2,"сформирован",IF('Речевое развитие'!Q22=0,"не сформирован", "в стадии формирования")))</f>
        <v/>
      </c>
      <c r="FF21" s="82" t="str">
        <f>IF('Речевое развитие'!R22="","",IF('Речевое развитие'!R22=2,"сформирован",IF('Речевое развитие'!R22=0,"не сформирован", "в стадии формирования")))</f>
        <v/>
      </c>
      <c r="FG21" s="82" t="str">
        <f>IF('Речевое развитие'!S22="","",IF('Речевое развитие'!S22=2,"сформирован",IF('Речевое развитие'!S22=0,"не сформирован", "в стадии формирования")))</f>
        <v/>
      </c>
      <c r="FH21" s="82" t="str">
        <f>IF('Речевое развитие'!T22="","",IF('Речевое развитие'!T22=2,"сформирован",IF('Речевое развитие'!T22=0,"не сформирован", "в стадии формирования")))</f>
        <v/>
      </c>
      <c r="FI21" s="82" t="str">
        <f>IF('Речевое развитие'!U22="","",IF('Речевое развитие'!U22=2,"сформирован",IF('Речевое развитие'!U22=0,"не сформирован", "в стадии формирования")))</f>
        <v/>
      </c>
      <c r="FJ21" s="82" t="e">
        <f>IF('Речевое развитие'!#REF!="","",IF('Речевое развитие'!#REF!=2,"сформирован",IF('Речевое развитие'!#REF!=0,"не сформирован", "в стадии формирования")))</f>
        <v>#REF!</v>
      </c>
      <c r="FK21" s="82" t="str">
        <f>IF('Художественно-эстетическое разв'!S23="","",IF('Художественно-эстетическое разв'!S23=2,"сформирован",IF('Художественно-эстетическое разв'!S23=0,"не сформирован", "в стадии формирования")))</f>
        <v/>
      </c>
      <c r="FL21" s="82" t="str">
        <f>IF('Художественно-эстетическое разв'!T23="","",IF('Художественно-эстетическое разв'!T23=2,"сформирован",IF('Художественно-эстетическое разв'!T23=0,"не сформирован", "в стадии формирования")))</f>
        <v/>
      </c>
      <c r="FM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1" s="82" t="str">
        <f>IF('Физическое развитие'!T22="","",IF('Физическое развитие'!T22=2,"сформирован",IF('Физическое развитие'!T22=0,"не сформирован", "в стадии формирования")))</f>
        <v/>
      </c>
      <c r="FO21" s="82" t="str">
        <f>IF('Физическое развитие'!U22="","",IF('Физическое развитие'!U22=2,"сформирован",IF('Физическое развитие'!U22=0,"не сформирован", "в стадии формирования")))</f>
        <v/>
      </c>
      <c r="FP21" s="82" t="str">
        <f>IF('Физическое развитие'!V22="","",IF('Физическое развитие'!V22=2,"сформирован",IF('Физическое развитие'!V22=0,"не сформирован", "в стадии формирования")))</f>
        <v/>
      </c>
      <c r="FQ21" s="82" t="e">
        <f>IF('Физическое развитие'!#REF!="","",IF('Физическое развитие'!#REF!=2,"сформирован",IF('Физическое развитие'!#REF!=0,"не сформирован", "в стадии формирования")))</f>
        <v>#REF!</v>
      </c>
      <c r="FR21" s="214" t="str">
        <f>IF('Социально-коммуникативное разви'!D23="","",IF('Социально-коммуникативное разви'!E23="","",IF('Социально-коммуникативное разви'!F23="","",IF('Социально-коммуникативное разви'!G23="","",IF('Социально-коммуникативное разви'!#REF!="","",IF('Социально-коммуникативное разви'!R23="","",IF('Социально-коммуникативное разви'!S23="","",IF('Социально-коммуникативное разви'!#REF!="","",IF('Социально-коммуникативное разви'!#REF!="","",IF('Социально-коммуникативное разви'!#REF!="","",IF('Социально-коммуникативное разви'!T23="","",IF('Социально-коммуникативное разви'!Y23="","",IF('Социально-коммуникативное разви'!Z23="","",IF('Социально-коммуникативное разви'!AU23="","",IF('Социально-коммуникативное разви'!#REF!="","",IF('Социально-коммуникативное разви'!AZ23="","",IF('Социально-коммуникативное разви'!BA23="","",IF('Социально-коммуникативное разви'!BB23="","",IF('Познавательное развитие'!G23="","",IF('Познавательное развитие'!#REF!="","",IF('Познавательное развитие'!H23="","",IF('Познавательное развитие'!#REF!="","",IF('Познавательное развитие'!T23="","",IF('Познавательное развитие'!#REF!="","",IF('Познавательное развитие'!U23="","",IF('Познавательное развитие'!W23="","",IF('Познавательное развитие'!X23="","",IF('Познавательное развитие'!AB23="","",IF('Познавательное развитие'!AC23="","",IF('Познавательное развитие'!AD23="","",IF('Познавательное развитие'!AE23="","",IF('Познавательное развитие'!AF23="","",IF('Познавательное развитие'!#REF!="","",IF('Познавательное развитие'!AG23="","",IF('Познавательное развитие'!AH23="","",IF('Познавательное развитие'!#REF!="","",IF('Познавательное развитие'!AI23="","",IF('Познавательное развитие'!AJ23="","",IF('Познавательное развитие'!AK23="","",IF('Познавательное развитие'!AL23="","",IF('Речевое развитие'!Q22="","",IF('Речевое развитие'!R22="","",IF('Речевое развитие'!S22="","",IF('Речевое развитие'!T22="","",IF('Речевое развитие'!U22="","",IF('Речевое развитие'!#REF!="","",IF('Художественно-эстетическое разв'!S23="","",IF('Художественно-эстетическое разв'!T23="","",IF('Художественно-эстетическое разв'!#REF!="","",IF('Физическое развитие'!T22="","",IF('Физическое развитие'!U22="","",IF('Физическое развитие'!V22="","",IF('Физическое развитие'!#REF!="","",('Социально-коммуникативное разви'!D23+'Социально-коммуникативное разви'!E23+'Социально-коммуникативное разви'!F23+'Социально-коммуникативное разви'!G23+'Социально-коммуникативное разви'!#REF!+'Социально-коммуникативное разви'!R23+'Социально-коммуникативное разви'!S23+'Социально-коммуникативное разви'!#REF!+'Социально-коммуникативное разви'!#REF!+'Социально-коммуникативное разви'!#REF!+'Социально-коммуникативное разви'!T23+'Социально-коммуникативное разви'!Y23+'Социально-коммуникативное разви'!Z23+'Социально-коммуникативное разви'!AU23+'Социально-коммуникативное разви'!#REF!+'Социально-коммуникативное разви'!AZ23+'Социально-коммуникативное разви'!BA23+'Социально-коммуникативное разви'!BB23+'Познавательное развитие'!G23+'Познавательное развитие'!#REF!+'Познавательное развитие'!H23+'Познавательное развитие'!#REF!+'Познавательное развитие'!T23+'Познавательное развитие'!#REF!+'Познавательное развитие'!U23+'Познавательное развитие'!W23+'Познавательное развитие'!X23+'Познавательное развитие'!AB23+'Познавательное развитие'!AC23+'Познавательное развитие'!AD23+'Познавательное развитие'!AE23+'Познавательное развитие'!AF23+'Познавательное развитие'!#REF!+'Познавательное развитие'!AG23+'Познавательное развитие'!AH23+'Познавательное развитие'!#REF!+'Познавательное развитие'!AI23+'Познавательное развитие'!AJ23+'Познавательное развитие'!AK23+'Познавательное развитие'!AL23+'Речевое развитие'!Q22+'Речевое развитие'!R22+'Речевое развитие'!S22+'Речевое развитие'!T22+'Речевое развитие'!U22+'Речевое развитие'!#REF!+'Художественно-эстетическое разв'!S23+'Художественно-эстетическое разв'!T23+'Художественно-эстетическое разв'!#REF!+'Физическое развитие'!T22+'Физическое развитие'!U22+'Физическое развитие'!V22+'Физическое развитие'!#REF!)/53)))))))))))))))))))))))))))))))))))))))))))))))))))))</f>
        <v/>
      </c>
      <c r="FS21" s="82" t="str">
        <f>'Целевые ориентиры'!EC22</f>
        <v/>
      </c>
    </row>
    <row r="22" spans="1:175">
      <c r="A22" s="82">
        <f>список!A21</f>
        <v>20</v>
      </c>
      <c r="B22" s="82" t="str">
        <f>IF(список!B21="","",список!B21)</f>
        <v/>
      </c>
      <c r="C22" s="82">
        <f>список!C21</f>
        <v>0</v>
      </c>
      <c r="D22" s="82" t="str">
        <f>IF('Социально-коммуникативное разви'!AA24="","",IF('Социально-коммуникативное разви'!AA24=2,"сформирован",IF('Социально-коммуникативное разви'!AA24=0,"не сформирован", "в стадии формирования")))</f>
        <v/>
      </c>
      <c r="E22" s="82" t="str">
        <f>IF('Социально-коммуникативное разви'!AF24="","",IF('Социально-коммуникативное разви'!AF24=2,"сформирован",IF('Социально-коммуникативное разви'!AF24=0,"не сформирован", "в стадии формирования")))</f>
        <v/>
      </c>
      <c r="F22" s="82" t="str">
        <f>IF('Социально-коммуникативное разви'!AG24="","",IF('Социально-коммуникативное разви'!AG24=2,"сформирован",IF('Социально-коммуникативное разви'!AG24=0,"не сформирован", "в стадии формирования")))</f>
        <v/>
      </c>
      <c r="G22" s="82" t="str">
        <f>IF('Социально-коммуникативное разви'!AH24="","",IF('Социально-коммуникативное разви'!AH24=2,"сформирован",IF('Социально-коммуникативное разви'!AH24=0,"не сформирован", "в стадии формирования")))</f>
        <v/>
      </c>
      <c r="H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2" s="82" t="str">
        <f>IF('Социально-коммуникативное разви'!AJ24="","",IF('Социально-коммуникативное разви'!AJ24=2,"сформирован",IF('Социально-коммуникативное разви'!AJ24=0,"не сформирован", "в стадии формирования")))</f>
        <v/>
      </c>
      <c r="K22" s="82" t="str">
        <f>IF('Социально-коммуникативное разви'!AK24="","",IF('Социально-коммуникативное разви'!AK24=2,"сформирован",IF('Социально-коммуникативное разви'!AK24=0,"не сформирован", "в стадии формирования")))</f>
        <v/>
      </c>
      <c r="L22" s="82" t="e">
        <f>IF('Познавательное развитие'!#REF!="","",IF('Познавательное развитие'!#REF!=2,"сформирован",IF('Познавательное развитие'!#REF!=0,"не сформирован", "в стадии формирования")))</f>
        <v>#REF!</v>
      </c>
      <c r="M22" s="82" t="str">
        <f>IF('Познавательное развитие'!D24="","",IF('Познавательное развитие'!D24=2,"сформирован",IF('Познавательное развитие'!D24=0,"не сформирован", "в стадии формирования")))</f>
        <v/>
      </c>
      <c r="N22" s="82" t="e">
        <f>IF('Познавательное развитие'!#REF!="","",IF('Познавательное развитие'!#REF!=2,"сформирован",IF('Познавательное развитие'!#REF!=0,"не сформирован", "в стадии формирования")))</f>
        <v>#REF!</v>
      </c>
      <c r="O22" s="82" t="str">
        <f>IF('Познавательное развитие'!I25="","",IF('Познавательное развитие'!I25=2,"сформирован",IF('Познавательное развитие'!I25=0,"не сформирован", "в стадии формирования")))</f>
        <v/>
      </c>
      <c r="P22" s="82" t="str">
        <f>IF('Познавательное развитие'!M24="","",IF('Познавательное развитие'!M24=2,"сформирован",IF('Познавательное развитие'!M24=0,"не сформирован", "в стадии формирования")))</f>
        <v/>
      </c>
      <c r="Q22" s="82" t="str">
        <f>IF('Познавательное развитие'!N24="","",IF('Познавательное развитие'!N24=2,"сформирован",IF('Познавательное развитие'!N24=0,"не сформирован", "в стадии формирования")))</f>
        <v/>
      </c>
      <c r="R22" s="82" t="str">
        <f>IF('Познавательное развитие'!O24="","",IF('Познавательное развитие'!O24=2,"сформирован",IF('Познавательное развитие'!O24=0,"не сформирован", "в стадии формирования")))</f>
        <v/>
      </c>
      <c r="S22" s="82" t="str">
        <f>IF('Познавательное развитие'!P24="","",IF('Познавательное развитие'!P24=2,"сформирован",IF('Познавательное развитие'!P24=0,"не сформирован", "в стадии формирования")))</f>
        <v/>
      </c>
      <c r="T22" s="82" t="str">
        <f>IF('Познавательное развитие'!Q24="","",IF('Познавательное развитие'!Q24=2,"сформирован",IF('Познавательное развитие'!Q24=0,"не сформирован", "в стадии формирования")))</f>
        <v/>
      </c>
      <c r="U22" s="82" t="str">
        <f>IF('Познавательное развитие'!Y24="","",IF('Познавательное развитие'!Y24=2,"сформирован",IF('Познавательное развитие'!Y24=0,"не сформирован", "в стадии формирования")))</f>
        <v/>
      </c>
      <c r="V22" s="82"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W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2" s="82" t="str">
        <f>IF('Художественно-эстетическое разв'!G24="","",IF('Художественно-эстетическое разв'!G24=2,"сформирован",IF('Художественно-эстетическое разв'!G24=0,"не сформирован", "в стадии формирования")))</f>
        <v/>
      </c>
      <c r="Y22" s="82" t="str">
        <f>IF('Художественно-эстетическое разв'!H24="","",IF('Художественно-эстетическое разв'!H24=2,"сформирован",IF('Художественно-эстетическое разв'!H24=0,"не сформирован", "в стадии формирования")))</f>
        <v/>
      </c>
      <c r="Z22" s="82" t="str">
        <f>IF('Художественно-эстетическое разв'!I24="","",IF('Художественно-эстетическое разв'!I24=2,"сформирован",IF('Художественно-эстетическое разв'!I24=0,"не сформирован", "в стадии формирования")))</f>
        <v/>
      </c>
      <c r="AA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2" s="82" t="str">
        <f>IF('Художественно-эстетическое разв'!L24="","",IF('Художественно-эстетическое разв'!L24=2,"сформирован",IF('Художественно-эстетическое разв'!L24=0,"не сформирован", "в стадии формирования")))</f>
        <v/>
      </c>
      <c r="AC22" s="82" t="str">
        <f>IF('Художественно-эстетическое разв'!M24="","",IF('Художественно-эстетическое разв'!M24=2,"сформирован",IF('Художественно-эстетическое разв'!M24=0,"не сформирован", "в стадии формирования")))</f>
        <v/>
      </c>
      <c r="AD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2" s="82" t="str">
        <f>IF('Художественно-эстетическое разв'!U24="","",IF('Художественно-эстетическое разв'!U24=2,"сформирован",IF('Художественно-эстетическое разв'!U24=0,"не сформирован", "в стадии формирования")))</f>
        <v/>
      </c>
      <c r="AG22" s="82" t="str">
        <f>IF('Физическое развитие'!W23="","",IF('Физическое развитие'!W23=2,"сформирован",IF('Физическое развитие'!W23=0,"не сформирован", "в стадии формирования")))</f>
        <v/>
      </c>
      <c r="AH22" s="214" t="str">
        <f>IF('Социально-коммуникативное разви'!AA24="","",IF('Социально-коммуникативное разви'!AF24="","",IF('Социально-коммуникативное разви'!AG24="","",IF('Социально-коммуникативное разви'!AH24="","",IF('Социально-коммуникативное разви'!#REF!="","",IF('Социально-коммуникативное разви'!#REF!="","",IF('Социально-коммуникативное разви'!AJ24="","",IF('Социально-коммуникативное разви'!AK24="","",IF('Познавательное развитие'!#REF!="","",IF('Познавательное развитие'!D24="","",IF('Познавательное развитие'!#REF!="","",IF('Познавательное развитие'!I25="","",IF('Познавательное развитие'!M24="","",IF('Познавательное развитие'!N24="","",IF('Познавательное развитие'!O24="","",IF('Познавательное развитие'!P24="","",IF('Познавательное развитие'!Q24="","",IF('Познавательное развитие'!Y24="","",IF('Художественно-эстетическое разв'!D24="","",IF('Художественно-эстетическое разв'!#REF!="","",IF('Художественно-эстетическое разв'!G24="","",IF('Художественно-эстетическое разв'!H24="","",IF('Художественно-эстетическое разв'!I24="","",IF('Художественно-эстетическое разв'!#REF!="","",IF('Художественно-эстетическое разв'!L24="","",IF('Художественно-эстетическое разв'!M24="","",IF('Художественно-эстетическое разв'!#REF!="","",IF('Художественно-эстетическое разв'!#REF!="","",IF('Художественно-эстетическое разв'!U24="","",IF('Физическое развитие'!#REF!="","",('Социально-коммуникативное разви'!AA24+'Социально-коммуникативное разви'!AF24+'Социально-коммуникативное разви'!AG24+'Социально-коммуникативное разви'!AH24+'Социально-коммуникативное разви'!#REF!+'Социально-коммуникативное разви'!#REF!+'Социально-коммуникативное разви'!AJ24+'Социально-коммуникативное разви'!AK24+'Познавательное развитие'!#REF!+'Познавательное развитие'!D24+'Познавательное развитие'!#REF!+'Познавательное развитие'!I25+'Познавательное развитие'!M24+'Познавательное развитие'!N24+'Познавательное развитие'!O24+'Познавательное развитие'!P24+'Познавательное развитие'!Q24+'Познавательное развитие'!Y24+'Художественно-эстетическое разв'!D24+'Художественно-эстетическое разв'!#REF!+'Художественно-эстетическое разв'!G24+'Художественно-эстетическое разв'!H24+'Художественно-эстетическое разв'!I24+'Художественно-эстетическое разв'!#REF!+'Художественно-эстетическое разв'!L24+'Художественно-эстетическое разв'!M24+'Художественно-эстетическое разв'!#REF!+'Художественно-эстетическое разв'!#REF!+'Художественно-эстетическое разв'!U24+'Физическое развитие'!#REF!)/30))))))))))))))))))))))))))))))</f>
        <v/>
      </c>
      <c r="AI22" s="82" t="str">
        <f>'Целевые ориентиры'!AA23</f>
        <v/>
      </c>
      <c r="AJ22" s="82"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AK22" s="82"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AL22" s="82" t="str">
        <f>IF('Социально-коммуникативное разви'!I24="","",IF('Социально-коммуникативное разви'!I24=2,"сформирован",IF('Социально-коммуникативное разви'!I24=0,"не сформирован", "в стадии формирования")))</f>
        <v/>
      </c>
      <c r="AM22" s="82" t="str">
        <f>IF('Социально-коммуникативное разви'!J24="","",IF('Социально-коммуникативное разви'!J24=2,"сформирован",IF('Социально-коммуникативное разви'!J24=0,"не сформирован", "в стадии формирования")))</f>
        <v/>
      </c>
      <c r="AN22" s="82"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AO22" s="82"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AP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2" s="82" t="str">
        <f>IF('Социально-коммуникативное разви'!X24="","",IF('Социально-коммуникативное разви'!X24=2,"сформирован",IF('Социально-коммуникативное разви'!X24=0,"не сформирован", "в стадии формирования")))</f>
        <v/>
      </c>
      <c r="AR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2" s="82" t="e">
        <f>IF('Познавательное развитие'!#REF!="","",IF('Познавательное развитие'!#REF!=2,"сформирован",IF('Познавательное развитие'!#REF!=0,"не сформирован", "в стадии формирования")))</f>
        <v>#REF!</v>
      </c>
      <c r="AT22" s="82" t="str">
        <f>IF('Познавательное развитие'!V24="","",IF('Познавательное развитие'!V24=2,"сформирован",IF('Познавательное развитие'!V24=0,"не сформирован", "в стадии формирования")))</f>
        <v/>
      </c>
      <c r="AU22" s="82" t="str">
        <f>IF('Художественно-эстетическое разв'!Z24="","",IF('Художественно-эстетическое разв'!Z24=2,"сформирован",IF('Художественно-эстетическое разв'!Z24=0,"не сформирован", "в стадии формирования")))</f>
        <v/>
      </c>
      <c r="AV22" s="82" t="str">
        <f>IF('Художественно-эстетическое разв'!AE24="","",IF('Художественно-эстетическое разв'!AE24=2,"сформирован",IF('Художественно-эстетическое разв'!AE24=0,"не сформирован", "в стадии формирования")))</f>
        <v/>
      </c>
      <c r="AW22" s="82" t="e">
        <f>IF('Физическое развитие'!#REF!="","",IF('Физическое развитие'!#REF!=2,"сформирован",IF('Физическое развитие'!#REF!=0,"не сформирован", "в стадии формирования")))</f>
        <v>#REF!</v>
      </c>
      <c r="AX22" s="82" t="e">
        <f>IF('Физическое развитие'!#REF!="","",IF('Физическое развитие'!#REF!=2,"сформирован",IF('Физическое развитие'!#REF!=0,"не сформирован", "в стадии формирования")))</f>
        <v>#REF!</v>
      </c>
      <c r="AY22" s="214" t="str">
        <f>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разви'!#REF!="","",IF('Социально-коммуникативное разви'!X24="","",IF('Социально-коммуникативное разви'!#REF!="","",IF('Познавательное развитие'!#REF!="","",IF('Познавательное развитие'!V24="","",IF('Художественно-эстетическое разв'!Z24="","",IF('Художественно-эстетическое разв'!AE24="","",IF('Физическое развитие'!#REF!="","",IF('Физическое развитие'!#REF!="","",('Социально-коммуникативное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разви'!#REF!+'Социально-коммуникативное разви'!X24+'Социально-коммуникативное разви'!#REF!+'Познавательное развитие'!#REF!+'Познавательное развитие'!V24+'Художественно-эстетическое разв'!Z24+'Художественно-эстетическое разв'!AE24+'Физическое развитие'!#REF!+'Физическое развитие'!#REF!)/15)))))))))))))))</f>
        <v/>
      </c>
      <c r="AZ22" s="82" t="str">
        <f>'Целевые ориентиры'!AM23</f>
        <v/>
      </c>
      <c r="BA22" s="82" t="str">
        <f>IF('Социально-коммуникативное разви'!U24="","",IF('Социально-коммуникативное разви'!U24=2,"сформирован",IF('Социально-коммуникативное разви'!U24=0,"не сформирован", "в стадии формирования")))</f>
        <v/>
      </c>
      <c r="BB22" s="82" t="str">
        <f>IF('Социально-коммуникативное разви'!V24="","",IF('Социально-коммуникативное разви'!V24=2,"сформирован",IF('Социально-коммуникативное разви'!V24=0,"не сформирован", "в стадии формирования")))</f>
        <v/>
      </c>
      <c r="BC22" s="82" t="str">
        <f>IF('Социально-коммуникативное разви'!W24="","",IF('Социально-коммуникативное разви'!W24=2,"сформирован",IF('Социально-коммуникативное разви'!W24=0,"не сформирован", "в стадии формирования")))</f>
        <v/>
      </c>
      <c r="BD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2" s="82" t="str">
        <f>IF('Художественно-эстетическое разв'!AC24="","",IF('Художественно-эстетическое разв'!AC24=2,"сформирован",IF('Художественно-эстетическое разв'!AC24=0,"не сформирован", "в стадии формирования")))</f>
        <v/>
      </c>
      <c r="BG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2" s="82" t="str">
        <f>IF('Художественно-эстетическое разв'!AD24="","",IF('Художественно-эстетическое разв'!AD24=2,"сформирован",IF('Художественно-эстетическое разв'!AD24=0,"не сформирован", "в стадии формирования")))</f>
        <v/>
      </c>
      <c r="BI22" s="214" t="str">
        <f>IF('Социально-коммуникативное разви'!U24="","",IF('Социально-коммуникативное разви'!V24="","",IF('Социально-коммуникативное разви'!W24="","",IF('Художественно-эстетическое разв'!#REF!="","",IF('Художественно-эстетическое разв'!#REF!="","",IF('Художественно-эстетическое разв'!AC24="","",IF('Художественно-эстетическое разв'!#REF!="","",IF('Художественно-эстетическое разв'!AD24="","",('Социально-коммуникативное разви'!U24+'Социально-коммуникативное разви'!V24+'Социально-коммуникативное разви'!W24+'Художественно-эстетическое разв'!#REF!+'Художественно-эстетическое разв'!#REF!+'Художественно-эстетическое разв'!AC24+'Художественно-эстетическое разв'!#REF!+'Художественно-эстетическое разв'!AD24)/8))))))))</f>
        <v/>
      </c>
      <c r="BJ22" s="82" t="str">
        <f>'Целевые ориентиры'!AT23</f>
        <v/>
      </c>
      <c r="BK22" s="82" t="str">
        <f>IF('Речевое развитие'!D23="","",IF('Речевое развитие'!D23=2,"сформирован",IF('Речевое развитие'!D23=0,"не сформирован", "в стадии формирования")))</f>
        <v/>
      </c>
      <c r="BL22" s="82" t="e">
        <f>IF('Речевое развитие'!#REF!="","",IF('Речевое развитие'!#REF!=2,"сформирован",IF('Речевое развитие'!#REF!=0,"не сформирован", "в стадии формирования")))</f>
        <v>#REF!</v>
      </c>
      <c r="BM22" s="82" t="str">
        <f>IF('Речевое развитие'!E23="","",IF('Речевое развитие'!E23=2,"сформирован",IF('Речевое развитие'!E23=0,"не сформирован", "в стадии формирования")))</f>
        <v/>
      </c>
      <c r="BN22" s="82" t="str">
        <f>IF('Речевое развитие'!F23="","",IF('Речевое развитие'!F23=2,"сформирован",IF('Речевое развитие'!F23=0,"не сформирован", "в стадии формирования")))</f>
        <v/>
      </c>
      <c r="BO22" s="82" t="str">
        <f>IF('Речевое развитие'!G23="","",IF('Речевое развитие'!G23=2,"сформирован",IF('Речевое развитие'!G23=0,"не сформирован", "в стадии формирования")))</f>
        <v/>
      </c>
      <c r="BP22" s="82" t="str">
        <f>IF('Речевое развитие'!H23="","",IF('Речевое развитие'!H23=2,"сформирован",IF('Речевое развитие'!H23=0,"не сформирован", "в стадии формирования")))</f>
        <v/>
      </c>
      <c r="BQ22" s="82" t="e">
        <f>IF('Речевое развитие'!#REF!="","",IF('Речевое развитие'!#REF!=2,"сформирован",IF('Речевое развитие'!#REF!=0,"не сформирован", "в стадии формирования")))</f>
        <v>#REF!</v>
      </c>
      <c r="BR22" s="82" t="str">
        <f>IF('Речевое развитие'!I23="","",IF('Речевое развитие'!I23=2,"сформирован",IF('Речевое развитие'!I23=0,"не сформирован", "в стадии формирования")))</f>
        <v/>
      </c>
      <c r="BS22" s="82" t="str">
        <f>IF('Речевое развитие'!J23="","",IF('Речевое развитие'!J23=2,"сформирован",IF('Речевое развитие'!J23=0,"не сформирован", "в стадии формирования")))</f>
        <v/>
      </c>
      <c r="BT22" s="82" t="str">
        <f>IF('Речевое развитие'!K23="","",IF('Речевое развитие'!K23=2,"сформирован",IF('Речевое развитие'!K23=0,"не сформирован", "в стадии формирования")))</f>
        <v/>
      </c>
      <c r="BU22" s="82" t="str">
        <f>IF('Речевое развитие'!L23="","",IF('Речевое развитие'!L23=2,"сформирован",IF('Речевое развитие'!L23=0,"не сформирован", "в стадии формирования")))</f>
        <v/>
      </c>
      <c r="BV22" s="82" t="str">
        <f>IF('Речевое развитие'!M23="","",IF('Речевое развитие'!M23=2,"сформирован",IF('Речевое развитие'!M23=0,"не сформирован", "в стадии формирования")))</f>
        <v/>
      </c>
      <c r="BW22" s="82" t="str">
        <f>IF('Речевое развитие'!N23="","",IF('Речевое развитие'!N23=2,"сформирован",IF('Речевое развитие'!N23=0,"не сформирован", "в стадии формирования")))</f>
        <v/>
      </c>
      <c r="BX22" s="82" t="str">
        <f>IF('Речевое развитие'!D23="","",IF('Речевое развитие'!#REF!="","",IF('Речевое развитие'!E23="","",IF('Речевое развитие'!F23="","",IF('Речевое развитие'!G23="","",IF('Речевое развитие'!H23="","",IF('Речевое развитие'!#REF!="","",IF('Речевое развитие'!I23="","",IF('Речевое развитие'!J23="","",IF('Речевое развитие'!K23="","",IF('Речевое развитие'!L23="","",IF('Речевое развитие'!M23="","",IF('Речевое развитие'!N23="","",('Речевое развитие'!D23+'Речевое развитие'!#REF!+'Речевое развитие'!E23+'Речевое развитие'!F23+'Речевое развитие'!G23+'Речевое развитие'!H23+'Речевое развитие'!#REF!+'Речевое развитие'!I23+'Речевое развитие'!J23+'Речевое развитие'!K23+'Речевое развитие'!L23+'Речевое развитие'!M23+'Речевое развитие'!N23)/13)))))))))))))</f>
        <v/>
      </c>
      <c r="BY22" s="82" t="str">
        <f>'Целевые ориентиры'!BG23</f>
        <v/>
      </c>
      <c r="BZ22" s="82" t="str">
        <f>IF('Художественно-эстетическое разв'!Y24="","",IF('Художественно-эстетическое разв'!Y24=2,"сформирован",IF('Художественно-эстетическое разв'!Y24=0,"не сформирован", "в стадии формирования")))</f>
        <v/>
      </c>
      <c r="CA22" s="82" t="e">
        <f>IF('Физическое развитие'!#REF!="","",IF('Физическое развитие'!#REF!=2,"сформирован",IF('Физическое развитие'!#REF!=0,"не сформирован", "в стадии формирования")))</f>
        <v>#REF!</v>
      </c>
      <c r="CB22" s="82" t="e">
        <f>IF('Физическое развитие'!#REF!="","",IF('Физическое развитие'!#REF!=2,"сформирован",IF('Физическое развитие'!#REF!=0,"не сформирован", "в стадии формирования")))</f>
        <v>#REF!</v>
      </c>
      <c r="CC22" s="82" t="str">
        <f>IF('Физическое развитие'!D23="","",IF('Физическое развитие'!D23=2,"сформирован",IF('Физическое развитие'!D23=0,"не сформирован", "в стадии формирования")))</f>
        <v/>
      </c>
      <c r="CD22" s="82" t="str">
        <f>IF('Физическое развитие'!E23="","",IF('Физическое развитие'!E23=2,"сформирован",IF('Физическое развитие'!E23=0,"не сформирован", "в стадии формирования")))</f>
        <v/>
      </c>
      <c r="CE22" s="82" t="str">
        <f>IF('Физическое развитие'!F23="","",IF('Физическое развитие'!F23=2,"сформирован",IF('Физическое развитие'!F23=0,"не сформирован", "в стадии формирования")))</f>
        <v/>
      </c>
      <c r="CF22" s="82" t="str">
        <f>IF('Физическое развитие'!H23="","",IF('Физическое развитие'!H23=2,"сформирован",IF('Физическое развитие'!H23=0,"не сформирован", "в стадии формирования")))</f>
        <v/>
      </c>
      <c r="CG22" s="82" t="str">
        <f>IF('Физическое развитие'!I23="","",IF('Физическое развитие'!I23=2,"сформирован",IF('Физическое развитие'!I23=0,"не сформирован", "в стадии формирования")))</f>
        <v/>
      </c>
      <c r="CH22" s="82" t="str">
        <f>IF('Физическое развитие'!J23="","",IF('Физическое развитие'!J23=2,"сформирован",IF('Физическое развитие'!J23=0,"не сформирован", "в стадии формирования")))</f>
        <v/>
      </c>
      <c r="CI22" s="82" t="str">
        <f>IF('Физическое развитие'!L23="","",IF('Физическое развитие'!L23=2,"сформирован",IF('Физическое развитие'!L23=0,"не сформирован", "в стадии формирования")))</f>
        <v/>
      </c>
      <c r="CJ22" s="82" t="str">
        <f>IF('Физическое развитие'!M23="","",IF('Физическое развитие'!M23=2,"сформирован",IF('Физическое развитие'!M23=0,"не сформирован", "в стадии формирования")))</f>
        <v/>
      </c>
      <c r="CK22" s="82" t="e">
        <f>IF('Физическое развитие'!#REF!="","",IF('Физическое развитие'!#REF!=2,"сформирован",IF('Физическое развитие'!#REF!=0,"не сформирован", "в стадии формирования")))</f>
        <v>#REF!</v>
      </c>
      <c r="CL22" s="82" t="e">
        <f>IF('Физическое развитие'!#REF!="","",IF('Физическое развитие'!#REF!=2,"сформирован",IF('Физическое развитие'!#REF!=0,"не сформирован", "в стадии формирования")))</f>
        <v>#REF!</v>
      </c>
      <c r="CM22" s="82" t="e">
        <f>IF('Физическое развитие'!#REF!="","",IF('Физическое развитие'!#REF!=2,"сформирован",IF('Физическое развитие'!#REF!=0,"не сформирован", "в стадии формирования")))</f>
        <v>#REF!</v>
      </c>
      <c r="CN22" s="82" t="str">
        <f>IF('Физическое развитие'!N23="","",IF('Физическое развитие'!N23=2,"сформирован",IF('Физическое развитие'!N23=0,"не сформирован", "в стадии формирования")))</f>
        <v/>
      </c>
      <c r="CO22" s="82" t="str">
        <f>IF('Физическое развитие'!O23="","",IF('Физическое развитие'!O23=2,"сформирован",IF('Физическое развитие'!O23=0,"не сформирован", "в стадии формирования")))</f>
        <v/>
      </c>
      <c r="CP22" s="82" t="str">
        <f>IF('Физическое развитие'!P23="","",IF('Физическое развитие'!P23=2,"сформирован",IF('Физическое развитие'!P23=0,"не сформирован", "в стадии формирования")))</f>
        <v/>
      </c>
      <c r="CQ22" s="82" t="str">
        <f>IF('Физическое развитие'!Q23="","",IF('Физическое развитие'!Q23=2,"сформирован",IF('Физическое развитие'!Q23=0,"не сформирован", "в стадии формирования")))</f>
        <v/>
      </c>
      <c r="CR22" s="214" t="str">
        <f>IF('Художественно-эстетическое разв'!Y24="","",IF('Физическое развитие'!#REF!="","",IF('Физическое развитие'!#REF!="","",IF('Физическое развитие'!D23="","",IF('Физическое развитие'!E23="","",IF('Физическое развитие'!F23="","",IF('Физическое развитие'!H23="","",IF('Физическое развитие'!I23="","",IF('Физическое развитие'!J23="","",IF('Физическое развитие'!L23="","",IF('Физическое развитие'!M23="","",IF('Физическое развитие'!#REF!="","",IF('Физическое развитие'!#REF!="","",IF('Физическое развитие'!#REF!="","",IF('Физическое развитие'!N23="","",IF('Физическое развитие'!O23="","",IF('Физическое развитие'!P23="","",IF('Физическое развитие'!Q23="","",('Художественно-эстетическое разв'!Y24+'Физическое развитие'!#REF!+'Физическое развитие'!#REF!+'Физическое развитие'!D23+'Физическое развитие'!E23+'Физическое развитие'!F23+'Физическое развитие'!H23+'Физическое развитие'!I23+'Физическое развитие'!J23+'Физическое развитие'!L23+'Физическое развитие'!M23+'Физическое развитие'!#REF!+'Физическое развитие'!#REF!+'Физическое развитие'!#REF!+'Физическое развитие'!N23+'Физическое развитие'!O23+'Физическое развитие'!P23+'Физическое развитие'!Q23)/18))))))))))))))))))</f>
        <v/>
      </c>
      <c r="CS22" s="82" t="str">
        <f>'Целевые ориентиры'!BW23</f>
        <v/>
      </c>
      <c r="CT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2" s="82"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CV22" s="82" t="str">
        <f>IF('Социально-коммуникативное разви'!N24="","",IF('Социально-коммуникативное разви'!N24=2,"сформирован",IF('Социально-коммуникативное разви'!N24=0,"не сформирован", "в стадии формирования")))</f>
        <v/>
      </c>
      <c r="CW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2" s="82" t="str">
        <f>IF('Социально-коммуникативное разви'!AI24="","",IF('Социально-коммуникативное разви'!AI24=2,"сформирован",IF('Социально-коммуникативное разви'!AI24=0,"не сформирован", "в стадии формирования")))</f>
        <v/>
      </c>
      <c r="CY22" s="82" t="str">
        <f>IF('Социально-коммуникативное разви'!AN24="","",IF('Социально-коммуникативное разви'!AN24=2,"сформирован",IF('Социально-коммуникативное разви'!AN24=0,"не сформирован", "в стадии формирования")))</f>
        <v/>
      </c>
      <c r="CZ22" s="82" t="str">
        <f>IF('Социально-коммуникативное разви'!AO24="","",IF('Социально-коммуникативное разви'!AO24=2,"сформирован",IF('Социально-коммуникативное разви'!AO24=0,"не сформирован", "в стадии формирования")))</f>
        <v/>
      </c>
      <c r="DA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2" s="82" t="str">
        <f>IF('Социально-коммуникативное разви'!AP24="","",IF('Социально-коммуникативное разви'!AP24=2,"сформирован",IF('Социально-коммуникативное разви'!AP24=0,"не сформирован", "в стадии формирования")))</f>
        <v/>
      </c>
      <c r="DC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2" s="82" t="str">
        <f>IF('Социально-коммуникативное разви'!AQ24="","",IF('Социально-коммуникативное разви'!AQ24=2,"сформирован",IF('Социально-коммуникативное разви'!AQ24=0,"не сформирован", "в стадии формирования")))</f>
        <v/>
      </c>
      <c r="DE22" s="82" t="str">
        <f>IF('Социально-коммуникативное разви'!AR24="","",IF('Социально-коммуникативное разви'!AR24=2,"сформирован",IF('Социально-коммуникативное разви'!AR24=0,"не сформирован", "в стадии формирования")))</f>
        <v/>
      </c>
      <c r="DF22" s="82" t="str">
        <f>IF('Социально-коммуникативное разви'!AS24="","",IF('Социально-коммуникативное разви'!AS24=2,"сформирован",IF('Социально-коммуникативное разви'!AS24=0,"не сформирован", "в стадии формирования")))</f>
        <v/>
      </c>
      <c r="DG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2" s="82" t="str">
        <f>IF('Социально-коммуникативное разви'!AT24="","",IF('Социально-коммуникативное разви'!AT24=2,"сформирован",IF('Социально-коммуникативное разви'!AT24=0,"не сформирован", "в стадии формирования")))</f>
        <v/>
      </c>
      <c r="DI22" s="82" t="str">
        <f>IF('Социально-коммуникативное разви'!AV24="","",IF('Социально-коммуникативное разви'!AV24=2,"сформирован",IF('Социально-коммуникативное разви'!AV24=0,"не сформирован", "в стадии формирования")))</f>
        <v/>
      </c>
      <c r="DJ22" s="82" t="str">
        <f>IF('Социально-коммуникативное разви'!AW24="","",IF('Социально-коммуникативное разви'!AW24=2,"сформирован",IF('Социально-коммуникативное разви'!AW24=0,"не сформирован", "в стадии формирования")))</f>
        <v/>
      </c>
      <c r="DK22" s="82" t="str">
        <f>IF('Социально-коммуникативное разви'!AX24="","",IF('Социально-коммуникативное разви'!AX24=2,"сформирован",IF('Социально-коммуникативное разви'!AX24=0,"не сформирован", "в стадии формирования")))</f>
        <v/>
      </c>
      <c r="DL22" s="82" t="str">
        <f>IF('Социально-коммуникативное разви'!AY24="","",IF('Социально-коммуникативное разви'!AY24=2,"сформирован",IF('Социально-коммуникативное разви'!AY24=0,"не сформирован", "в стадии формирования")))</f>
        <v/>
      </c>
      <c r="DM22" s="82" t="str">
        <f>IF('Физическое развитие'!K23="","",IF('Физическое развитие'!K23=2,"сформирован",IF('Физическое развитие'!K23=0,"не сформирован", "в стадии формирования")))</f>
        <v/>
      </c>
      <c r="DN22" s="82" t="e">
        <f>IF('Физическое развитие'!#REF!="","",IF('Физическое развитие'!#REF!=2,"сформирован",IF('Физическое развитие'!#REF!=0,"не сформирован", "в стадии формирования")))</f>
        <v>#REF!</v>
      </c>
      <c r="DO22" s="214" t="e">
        <f>IF('Социально-коммуникативное разви'!#REF!="","",IF('Социально-коммуникативное разви'!M24="","",IF('Социально-коммуникативное разви'!N24="","",IF('Социально-коммуникативное разви'!#REF!="","",IF('Социально-коммуникативное разви'!AI24="","",IF('Социально-коммуникативное разви'!AN24="","",IF('Социально-коммуникативное разви'!AO24="","",IF('Социально-коммуникативное разви'!#REF!="","",IF('Социально-коммуникативное разви'!AP24="","",IF('Социально-коммуникативное разви'!#REF!="","",IF('Социально-коммуникативное разви'!AQ24="","",IF('Социально-коммуникативное разви'!AR24="","",IF('Социально-коммуникативное разви'!AS24="","",IF('Социально-коммуникативное разви'!#REF!="","",IF('Социально-коммуникативное разви'!AT24="","",IF('Социально-коммуникативное разви'!AV24="","",IF('Социально-коммуникативное разви'!AW24="","",IF('Социально-коммуникативное разви'!AX24="","",IF('Социально-коммуникативное разви'!AY24="","",IF('Физическое развитие'!K23="","",IF('Физическое развитие'!#REF!="","",('Социально-коммуникативное разви'!#REF!+'Социально-коммуникативное разви'!M24+'Социально-коммуникативное разви'!N24+'Социально-коммуникативное разви'!#REF!+'Социально-коммуникативное разви'!AI24+'Социально-коммуникативное разви'!AN24+'Социально-коммуникативное разви'!AO24+'Социально-коммуникативное разви'!#REF!+'Социально-коммуникативное разви'!AP24+'Социально-коммуникативное разви'!#REF!+'Социально-коммуникативное разви'!AQ24+'Социально-коммуникативное разви'!AR24+'Социально-коммуникативное разви'!AS24+'Социально-коммуникативное разви'!#REF!+'Социально-коммуникативное разви'!AT24+'Социально-коммуникативное разви'!AV24+'Социально-коммуникативное разви'!AW24+'Социально-коммуникативное разви'!AX24+'Социально-коммуникативное разви'!AY24+'Физическое развитие'!K23+'Физическое развитие'!#REF!)/21)))))))))))))))))))))</f>
        <v>#REF!</v>
      </c>
      <c r="DP22" s="82" t="str">
        <f>'Целевые ориентиры'!CN23</f>
        <v/>
      </c>
      <c r="DQ22" s="82" t="str">
        <f>IF('Социально-коммуникативное разви'!D24="","",IF('Социально-коммуникативное разви'!D24=2,"сформирован",IF('Социально-коммуникативное разви'!D24=0,"не сформирован", "в стадии формирования")))</f>
        <v/>
      </c>
      <c r="DR22" s="82" t="str">
        <f>IF('Социально-коммуникативное разви'!E24="","",IF('Социально-коммуникативное разви'!E24=2,"сформирован",IF('Социально-коммуникативное разви'!E24=0,"не сформирован", "в стадии формирования")))</f>
        <v/>
      </c>
      <c r="DS22" s="82" t="str">
        <f>IF('Социально-коммуникативное разви'!F24="","",IF('Социально-коммуникативное разви'!F24=2,"сформирован",IF('Социально-коммуникативное разви'!F24=0,"не сформирован", "в стадии формирования")))</f>
        <v/>
      </c>
      <c r="DT22" s="82"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DU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V22" s="82" t="str">
        <f>IF('Социально-коммуникативное разви'!R24="","",IF('Социально-коммуникативное разви'!R24=2,"сформирован",IF('Социально-коммуникативное разви'!R24=0,"не сформирован", "в стадии формирования")))</f>
        <v/>
      </c>
      <c r="DW22" s="82" t="str">
        <f>IF('Социально-коммуникативное разви'!S24="","",IF('Социально-коммуникативное разви'!S24=2,"сформирован",IF('Социально-коммуникативное разви'!S24=0,"не сформирован", "в стадии формирования")))</f>
        <v/>
      </c>
      <c r="DX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2" s="82" t="str">
        <f>IF('Социально-коммуникативное разви'!T24="","",IF('Социально-коммуникативное разви'!T24=2,"сформирован",IF('Социально-коммуникативное разви'!T24=0,"не сформирован", "в стадии формирования")))</f>
        <v/>
      </c>
      <c r="EB22" s="82" t="str">
        <f>IF('Социально-коммуникативное разви'!Y24="","",IF('Социально-коммуникативное разви'!Y24=2,"сформирован",IF('Социально-коммуникативное разви'!Y24=0,"не сформирован", "в стадии формирования")))</f>
        <v/>
      </c>
      <c r="EC22" s="82" t="str">
        <f>IF('Социально-коммуникативное разви'!Z24="","",IF('Социально-коммуникативное разви'!Z24=2,"сформирован",IF('Социально-коммуникативное разви'!Z24=0,"не сформирован", "в стадии формирования")))</f>
        <v/>
      </c>
      <c r="ED22" s="82" t="str">
        <f>IF('Социально-коммуникативное разви'!AU24="","",IF('Социально-коммуникативное разви'!AU24=2,"сформирован",IF('Социально-коммуникативное разви'!AU24=0,"не сформирован", "в стадии формирования")))</f>
        <v/>
      </c>
      <c r="EE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2" s="82" t="str">
        <f>IF('Социально-коммуникативное разви'!AZ24="","",IF('Социально-коммуникативное разви'!AZ24=2,"сформирован",IF('Социально-коммуникативное разви'!AZ24=0,"не сформирован", "в стадии формирования")))</f>
        <v/>
      </c>
      <c r="EG22" s="82" t="str">
        <f>IF('Социально-коммуникативное разви'!BA24="","",IF('Социально-коммуникативное разви'!BA24=2,"сформирован",IF('Социально-коммуникативное разви'!BA24=0,"не сформирован", "в стадии формирования")))</f>
        <v/>
      </c>
      <c r="EH22" s="82" t="str">
        <f>IF('Социально-коммуникативное разви'!BB24="","",IF('Социально-коммуникативное разви'!BB24=2,"сформирован",IF('Социально-коммуникативное разви'!BB24=0,"не сформирован", "в стадии формирования")))</f>
        <v/>
      </c>
      <c r="EI22" s="82" t="str">
        <f>IF('Познавательное развитие'!G24="","",IF('Познавательное развитие'!G24=2,"сформирован",IF('Познавательное развитие'!G24=0,"не сформирован", "в стадии формирования")))</f>
        <v/>
      </c>
      <c r="EJ22" s="82" t="e">
        <f>IF('Познавательное развитие'!#REF!="","",IF('Познавательное развитие'!#REF!=2,"сформирован",IF('Познавательное развитие'!#REF!=0,"не сформирован", "в стадии формирования")))</f>
        <v>#REF!</v>
      </c>
      <c r="EK22" s="82" t="str">
        <f>IF('Познавательное развитие'!H24="","",IF('Познавательное развитие'!H24=2,"сформирован",IF('Познавательное развитие'!H24=0,"не сформирован", "в стадии формирования")))</f>
        <v/>
      </c>
      <c r="EL22" s="82" t="e">
        <f>IF('Познавательное развитие'!#REF!="","",IF('Познавательное развитие'!#REF!=2,"сформирован",IF('Познавательное развитие'!#REF!=0,"не сформирован", "в стадии формирования")))</f>
        <v>#REF!</v>
      </c>
      <c r="EM22" s="82" t="str">
        <f>IF('Познавательное развитие'!T24="","",IF('Познавательное развитие'!T24=2,"сформирован",IF('Познавательное развитие'!T24=0,"не сформирован", "в стадии формирования")))</f>
        <v/>
      </c>
      <c r="EN22" s="82" t="e">
        <f>IF('Познавательное развитие'!#REF!="","",IF('Познавательное развитие'!#REF!=2,"сформирован",IF('Познавательное развитие'!#REF!=0,"не сформирован", "в стадии формирования")))</f>
        <v>#REF!</v>
      </c>
      <c r="EO22" s="82" t="str">
        <f>IF('Познавательное развитие'!U24="","",IF('Познавательное развитие'!U24=2,"сформирован",IF('Познавательное развитие'!U24=0,"не сформирован", "в стадии формирования")))</f>
        <v/>
      </c>
      <c r="EP22" s="82" t="str">
        <f>IF('Познавательное развитие'!W24="","",IF('Познавательное развитие'!W24=2,"сформирован",IF('Познавательное развитие'!W24=0,"не сформирован", "в стадии формирования")))</f>
        <v/>
      </c>
      <c r="EQ22" s="82" t="str">
        <f>IF('Познавательное развитие'!X24="","",IF('Познавательное развитие'!X24=2,"сформирован",IF('Познавательное развитие'!X24=0,"не сформирован", "в стадии формирования")))</f>
        <v/>
      </c>
      <c r="ER22" s="82" t="str">
        <f>IF('Познавательное развитие'!AB24="","",IF('Познавательное развитие'!AB24=2,"сформирован",IF('Познавательное развитие'!AB24=0,"не сформирован", "в стадии формирования")))</f>
        <v/>
      </c>
      <c r="ES22" s="82" t="str">
        <f>IF('Познавательное развитие'!AC24="","",IF('Познавательное развитие'!AC24=2,"сформирован",IF('Познавательное развитие'!AC24=0,"не сформирован", "в стадии формирования")))</f>
        <v/>
      </c>
      <c r="ET22" s="82" t="str">
        <f>IF('Познавательное развитие'!AD24="","",IF('Познавательное развитие'!AD24=2,"сформирован",IF('Познавательное развитие'!AD24=0,"не сформирован", "в стадии формирования")))</f>
        <v/>
      </c>
      <c r="EU22" s="82" t="str">
        <f>IF('Познавательное развитие'!AE24="","",IF('Познавательное развитие'!AE24=2,"сформирован",IF('Познавательное развитие'!AE24=0,"не сформирован", "в стадии формирования")))</f>
        <v/>
      </c>
      <c r="EV22" s="82" t="str">
        <f>IF('Познавательное развитие'!AF24="","",IF('Познавательное развитие'!AF24=2,"сформирован",IF('Познавательное развитие'!AF24=0,"не сформирован", "в стадии формирования")))</f>
        <v/>
      </c>
      <c r="EW22" s="82" t="e">
        <f>IF('Познавательное развитие'!#REF!="","",IF('Познавательное развитие'!#REF!=2,"сформирован",IF('Познавательное развитие'!#REF!=0,"не сформирован", "в стадии формирования")))</f>
        <v>#REF!</v>
      </c>
      <c r="EX22" s="82" t="str">
        <f>IF('Познавательное развитие'!AG24="","",IF('Познавательное развитие'!AG24=2,"сформирован",IF('Познавательное развитие'!AG24=0,"не сформирован", "в стадии формирования")))</f>
        <v/>
      </c>
      <c r="EY22" s="82" t="str">
        <f>IF('Познавательное развитие'!AH24="","",IF('Познавательное развитие'!AH24=2,"сформирован",IF('Познавательное развитие'!AH24=0,"не сформирован", "в стадии формирования")))</f>
        <v/>
      </c>
      <c r="EZ22" s="82" t="e">
        <f>IF('Познавательное развитие'!#REF!="","",IF('Познавательное развитие'!#REF!=2,"сформирован",IF('Познавательное развитие'!#REF!=0,"не сформирован", "в стадии формирования")))</f>
        <v>#REF!</v>
      </c>
      <c r="FA22" s="82" t="str">
        <f>IF('Познавательное развитие'!AI24="","",IF('Познавательное развитие'!AI24=2,"сформирован",IF('Познавательное развитие'!AI24=0,"не сформирован", "в стадии формирования")))</f>
        <v/>
      </c>
      <c r="FB22" s="82" t="str">
        <f>IF('Познавательное развитие'!AJ24="","",IF('Познавательное развитие'!AJ24=2,"сформирован",IF('Познавательное развитие'!AJ24=0,"не сформирован", "в стадии формирования")))</f>
        <v/>
      </c>
      <c r="FC22" s="82" t="str">
        <f>IF('Познавательное развитие'!AK24="","",IF('Познавательное развитие'!AK24=2,"сформирован",IF('Познавательное развитие'!AK24=0,"не сформирован", "в стадии формирования")))</f>
        <v/>
      </c>
      <c r="FD22" s="82" t="str">
        <f>IF('Познавательное развитие'!AL24="","",IF('Познавательное развитие'!AL24=2,"сформирован",IF('Познавательное развитие'!AL24=0,"не сформирован", "в стадии формирования")))</f>
        <v/>
      </c>
      <c r="FE22" s="82" t="str">
        <f>IF('Речевое развитие'!Q23="","",IF('Речевое развитие'!Q23=2,"сформирован",IF('Речевое развитие'!Q23=0,"не сформирован", "в стадии формирования")))</f>
        <v/>
      </c>
      <c r="FF22" s="82" t="str">
        <f>IF('Речевое развитие'!R23="","",IF('Речевое развитие'!R23=2,"сформирован",IF('Речевое развитие'!R23=0,"не сформирован", "в стадии формирования")))</f>
        <v/>
      </c>
      <c r="FG22" s="82" t="str">
        <f>IF('Речевое развитие'!S23="","",IF('Речевое развитие'!S23=2,"сформирован",IF('Речевое развитие'!S23=0,"не сформирован", "в стадии формирования")))</f>
        <v/>
      </c>
      <c r="FH22" s="82" t="str">
        <f>IF('Речевое развитие'!T23="","",IF('Речевое развитие'!T23=2,"сформирован",IF('Речевое развитие'!T23=0,"не сформирован", "в стадии формирования")))</f>
        <v/>
      </c>
      <c r="FI22" s="82" t="str">
        <f>IF('Речевое развитие'!U23="","",IF('Речевое развитие'!U23=2,"сформирован",IF('Речевое развитие'!U23=0,"не сформирован", "в стадии формирования")))</f>
        <v/>
      </c>
      <c r="FJ22" s="82" t="e">
        <f>IF('Речевое развитие'!#REF!="","",IF('Речевое развитие'!#REF!=2,"сформирован",IF('Речевое развитие'!#REF!=0,"не сформирован", "в стадии формирования")))</f>
        <v>#REF!</v>
      </c>
      <c r="FK22" s="82" t="str">
        <f>IF('Художественно-эстетическое разв'!S24="","",IF('Художественно-эстетическое разв'!S24=2,"сформирован",IF('Художественно-эстетическое разв'!S24=0,"не сформирован", "в стадии формирования")))</f>
        <v/>
      </c>
      <c r="FL22" s="82" t="str">
        <f>IF('Художественно-эстетическое разв'!T24="","",IF('Художественно-эстетическое разв'!T24=2,"сформирован",IF('Художественно-эстетическое разв'!T24=0,"не сформирован", "в стадии формирования")))</f>
        <v/>
      </c>
      <c r="FM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2" s="82" t="str">
        <f>IF('Физическое развитие'!T23="","",IF('Физическое развитие'!T23=2,"сформирован",IF('Физическое развитие'!T23=0,"не сформирован", "в стадии формирования")))</f>
        <v/>
      </c>
      <c r="FO22" s="82" t="str">
        <f>IF('Физическое развитие'!U23="","",IF('Физическое развитие'!U23=2,"сформирован",IF('Физическое развитие'!U23=0,"не сформирован", "в стадии формирования")))</f>
        <v/>
      </c>
      <c r="FP22" s="82" t="str">
        <f>IF('Физическое развитие'!V23="","",IF('Физическое развитие'!V23=2,"сформирован",IF('Физическое развитие'!V23=0,"не сформирован", "в стадии формирования")))</f>
        <v/>
      </c>
      <c r="FQ22" s="82" t="e">
        <f>IF('Физическое развитие'!#REF!="","",IF('Физическое развитие'!#REF!=2,"сформирован",IF('Физическое развитие'!#REF!=0,"не сформирован", "в стадии формирования")))</f>
        <v>#REF!</v>
      </c>
      <c r="FR22" s="214" t="str">
        <f>IF('Социально-коммуникативное разви'!D24="","",IF('Социально-коммуникативное разви'!E24="","",IF('Социально-коммуникативное разви'!F24="","",IF('Социально-коммуникативное разви'!G24="","",IF('Социально-коммуникативное разви'!#REF!="","",IF('Социально-коммуникативное разви'!R24="","",IF('Социально-коммуникативное разви'!S24="","",IF('Социально-коммуникативное разви'!#REF!="","",IF('Социально-коммуникативное разви'!#REF!="","",IF('Социально-коммуникативное разви'!#REF!="","",IF('Социально-коммуникативное разви'!T24="","",IF('Социально-коммуникативное разви'!Y24="","",IF('Социально-коммуникативное разви'!Z24="","",IF('Социально-коммуникативное разви'!AU24="","",IF('Социально-коммуникативное разви'!#REF!="","",IF('Социально-коммуникативное разви'!AZ24="","",IF('Социально-коммуникативное разви'!BA24="","",IF('Социально-коммуникативное разви'!BB24="","",IF('Познавательное развитие'!G24="","",IF('Познавательное развитие'!#REF!="","",IF('Познавательное развитие'!H24="","",IF('Познавательное развитие'!#REF!="","",IF('Познавательное развитие'!T24="","",IF('Познавательное развитие'!#REF!="","",IF('Познавательное развитие'!U24="","",IF('Познавательное развитие'!W24="","",IF('Познавательное развитие'!X24="","",IF('Познавательное развитие'!AB24="","",IF('Познавательное развитие'!AC24="","",IF('Познавательное развитие'!AD24="","",IF('Познавательное развитие'!AE24="","",IF('Познавательное развитие'!AF24="","",IF('Познавательное развитие'!#REF!="","",IF('Познавательное развитие'!AG24="","",IF('Познавательное развитие'!AH24="","",IF('Познавательное развитие'!#REF!="","",IF('Познавательное развитие'!AI24="","",IF('Познавательное развитие'!AJ24="","",IF('Познавательное развитие'!AK24="","",IF('Познавательное развитие'!AL24="","",IF('Речевое развитие'!Q23="","",IF('Речевое развитие'!R23="","",IF('Речевое развитие'!S23="","",IF('Речевое развитие'!T23="","",IF('Речевое развитие'!U23="","",IF('Речевое развитие'!#REF!="","",IF('Художественно-эстетическое разв'!S24="","",IF('Художественно-эстетическое разв'!T24="","",IF('Художественно-эстетическое разв'!#REF!="","",IF('Физическое развитие'!T23="","",IF('Физическое развитие'!U23="","",IF('Физическое развитие'!V23="","",IF('Физическое развитие'!#REF!="","",('Социально-коммуникативное разви'!D24+'Социально-коммуникативное разви'!E24+'Социально-коммуникативное разви'!F24+'Социально-коммуникативное разви'!G24+'Социально-коммуникативное разви'!#REF!+'Социально-коммуникативное разви'!R24+'Социально-коммуникативное разви'!S24+'Социально-коммуникативное разви'!#REF!+'Социально-коммуникативное разви'!#REF!+'Социально-коммуникативное разви'!#REF!+'Социально-коммуникативное разви'!T24+'Социально-коммуникативное разви'!Y24+'Социально-коммуникативное разви'!Z24+'Социально-коммуникативное разви'!AU24+'Социально-коммуникативное разви'!#REF!+'Социально-коммуникативное разви'!AZ24+'Социально-коммуникативное разви'!BA24+'Социально-коммуникативное разви'!BB24+'Познавательное развитие'!G24+'Познавательное развитие'!#REF!+'Познавательное развитие'!H24+'Познавательное развитие'!#REF!+'Познавательное развитие'!T24+'Познавательное развитие'!#REF!+'Познавательное развитие'!U24+'Познавательное развитие'!W24+'Познавательное развитие'!X24+'Познавательное развитие'!AB24+'Познавательное развитие'!AC24+'Познавательное развитие'!AD24+'Познавательное развитие'!AE24+'Познавательное развитие'!AF24+'Познавательное развитие'!#REF!+'Познавательное развитие'!AG24+'Познавательное развитие'!AH24+'Познавательное развитие'!#REF!+'Познавательное развитие'!AI24+'Познавательное развитие'!AJ24+'Познавательное развитие'!AK24+'Познавательное развитие'!AL24+'Речевое развитие'!Q23+'Речевое развитие'!R23+'Речевое развитие'!S23+'Речевое развитие'!T23+'Речевое развитие'!U23+'Речевое развитие'!#REF!+'Художественно-эстетическое разв'!S24+'Художественно-эстетическое разв'!T24+'Художественно-эстетическое разв'!#REF!+'Физическое развитие'!T23+'Физическое развитие'!U23+'Физическое развитие'!V23+'Физическое развитие'!#REF!)/53)))))))))))))))))))))))))))))))))))))))))))))))))))))</f>
        <v/>
      </c>
      <c r="FS22" s="82" t="str">
        <f>'Целевые ориентиры'!EC23</f>
        <v/>
      </c>
    </row>
    <row r="23" spans="1:175">
      <c r="A23" s="82">
        <f>список!A22</f>
        <v>21</v>
      </c>
      <c r="B23" s="82" t="str">
        <f>IF(список!B22="","",список!B22)</f>
        <v/>
      </c>
      <c r="C23" s="82">
        <f>список!C22</f>
        <v>0</v>
      </c>
      <c r="D23" s="82" t="str">
        <f>IF('Социально-коммуникативное разви'!AA25="","",IF('Социально-коммуникативное разви'!AA25=2,"сформирован",IF('Социально-коммуникативное разви'!AA25=0,"не сформирован", "в стадии формирования")))</f>
        <v/>
      </c>
      <c r="E23" s="82" t="str">
        <f>IF('Социально-коммуникативное разви'!AF25="","",IF('Социально-коммуникативное разви'!AF25=2,"сформирован",IF('Социально-коммуникативное разви'!AF25=0,"не сформирован", "в стадии формирования")))</f>
        <v/>
      </c>
      <c r="F23" s="82" t="str">
        <f>IF('Социально-коммуникативное разви'!AG25="","",IF('Социально-коммуникативное разви'!AG25=2,"сформирован",IF('Социально-коммуникативное разви'!AG25=0,"не сформирован", "в стадии формирования")))</f>
        <v/>
      </c>
      <c r="G23" s="82" t="str">
        <f>IF('Социально-коммуникативное разви'!AH25="","",IF('Социально-коммуникативное разви'!AH25=2,"сформирован",IF('Социально-коммуникативное разви'!AH25=0,"не сформирован", "в стадии формирования")))</f>
        <v/>
      </c>
      <c r="H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3" s="82" t="str">
        <f>IF('Социально-коммуникативное разви'!AJ25="","",IF('Социально-коммуникативное разви'!AJ25=2,"сформирован",IF('Социально-коммуникативное разви'!AJ25=0,"не сформирован", "в стадии формирования")))</f>
        <v/>
      </c>
      <c r="K23" s="82" t="str">
        <f>IF('Социально-коммуникативное разви'!AK25="","",IF('Социально-коммуникативное разви'!AK25=2,"сформирован",IF('Социально-коммуникативное разви'!AK25=0,"не сформирован", "в стадии формирования")))</f>
        <v/>
      </c>
      <c r="L23" s="82" t="e">
        <f>IF('Познавательное развитие'!#REF!="","",IF('Познавательное развитие'!#REF!=2,"сформирован",IF('Познавательное развитие'!#REF!=0,"не сформирован", "в стадии формирования")))</f>
        <v>#REF!</v>
      </c>
      <c r="M23" s="82" t="str">
        <f>IF('Познавательное развитие'!D25="","",IF('Познавательное развитие'!D25=2,"сформирован",IF('Познавательное развитие'!D25=0,"не сформирован", "в стадии формирования")))</f>
        <v/>
      </c>
      <c r="N23" s="82" t="e">
        <f>IF('Познавательное развитие'!#REF!="","",IF('Познавательное развитие'!#REF!=2,"сформирован",IF('Познавательное развитие'!#REF!=0,"не сформирован", "в стадии формирования")))</f>
        <v>#REF!</v>
      </c>
      <c r="O23" s="82" t="e">
        <f>IF('Познавательное развитие'!#REF!="","",IF('Познавательное развитие'!#REF!=2,"сформирован",IF('Познавательное развитие'!#REF!=0,"не сформирован", "в стадии формирования")))</f>
        <v>#REF!</v>
      </c>
      <c r="P23" s="82" t="str">
        <f>IF('Познавательное развитие'!M25="","",IF('Познавательное развитие'!M25=2,"сформирован",IF('Познавательное развитие'!M25=0,"не сформирован", "в стадии формирования")))</f>
        <v/>
      </c>
      <c r="Q23" s="82" t="str">
        <f>IF('Познавательное развитие'!N25="","",IF('Познавательное развитие'!N25=2,"сформирован",IF('Познавательное развитие'!N25=0,"не сформирован", "в стадии формирования")))</f>
        <v/>
      </c>
      <c r="R23" s="82" t="str">
        <f>IF('Познавательное развитие'!O25="","",IF('Познавательное развитие'!O25=2,"сформирован",IF('Познавательное развитие'!O25=0,"не сформирован", "в стадии формирования")))</f>
        <v/>
      </c>
      <c r="S23" s="82" t="str">
        <f>IF('Познавательное развитие'!P25="","",IF('Познавательное развитие'!P25=2,"сформирован",IF('Познавательное развитие'!P25=0,"не сформирован", "в стадии формирования")))</f>
        <v/>
      </c>
      <c r="T23" s="82" t="str">
        <f>IF('Познавательное развитие'!Q25="","",IF('Познавательное развитие'!Q25=2,"сформирован",IF('Познавательное развитие'!Q25=0,"не сформирован", "в стадии формирования")))</f>
        <v/>
      </c>
      <c r="U23" s="82" t="str">
        <f>IF('Познавательное развитие'!Y25="","",IF('Познавательное развитие'!Y25=2,"сформирован",IF('Познавательное развитие'!Y25=0,"не сформирован", "в стадии формирования")))</f>
        <v/>
      </c>
      <c r="V23" s="82"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W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3" s="82" t="str">
        <f>IF('Художественно-эстетическое разв'!G25="","",IF('Художественно-эстетическое разв'!G25=2,"сформирован",IF('Художественно-эстетическое разв'!G25=0,"не сформирован", "в стадии формирования")))</f>
        <v/>
      </c>
      <c r="Y23" s="82" t="str">
        <f>IF('Художественно-эстетическое разв'!H25="","",IF('Художественно-эстетическое разв'!H25=2,"сформирован",IF('Художественно-эстетическое разв'!H25=0,"не сформирован", "в стадии формирования")))</f>
        <v/>
      </c>
      <c r="Z23" s="82" t="str">
        <f>IF('Художественно-эстетическое разв'!I25="","",IF('Художественно-эстетическое разв'!I25=2,"сформирован",IF('Художественно-эстетическое разв'!I25=0,"не сформирован", "в стадии формирования")))</f>
        <v/>
      </c>
      <c r="AA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3" s="82" t="str">
        <f>IF('Художественно-эстетическое разв'!L25="","",IF('Художественно-эстетическое разв'!L25=2,"сформирован",IF('Художественно-эстетическое разв'!L25=0,"не сформирован", "в стадии формирования")))</f>
        <v/>
      </c>
      <c r="AC23" s="82" t="str">
        <f>IF('Художественно-эстетическое разв'!M25="","",IF('Художественно-эстетическое разв'!M25=2,"сформирован",IF('Художественно-эстетическое разв'!M25=0,"не сформирован", "в стадии формирования")))</f>
        <v/>
      </c>
      <c r="AD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3" s="82" t="str">
        <f>IF('Художественно-эстетическое разв'!U25="","",IF('Художественно-эстетическое разв'!U25=2,"сформирован",IF('Художественно-эстетическое разв'!U25=0,"не сформирован", "в стадии формирования")))</f>
        <v/>
      </c>
      <c r="AG23" s="82" t="str">
        <f>IF('Физическое развитие'!W24="","",IF('Физическое развитие'!W24=2,"сформирован",IF('Физическое развитие'!W24=0,"не сформирован", "в стадии формирования")))</f>
        <v/>
      </c>
      <c r="AH23" s="214" t="str">
        <f>IF('Социально-коммуникативное разви'!AA25="","",IF('Социально-коммуникативное разви'!AF25="","",IF('Социально-коммуникативное разви'!AG25="","",IF('Социально-коммуникативное разви'!AH25="","",IF('Социально-коммуникативное разви'!#REF!="","",IF('Социально-коммуникативное разви'!#REF!="","",IF('Социально-коммуникативное разви'!AJ25="","",IF('Социально-коммуникативное разви'!AK25="","",IF('Познавательное развитие'!#REF!="","",IF('Познавательное развитие'!D25="","",IF('Познавательное развитие'!#REF!="","",IF('Познавательное развитие'!#REF!="","",IF('Познавательное развитие'!M25="","",IF('Познавательное развитие'!N25="","",IF('Познавательное развитие'!O25="","",IF('Познавательное развитие'!P25="","",IF('Познавательное развитие'!Q25="","",IF('Познавательное развитие'!Y25="","",IF('Художественно-эстетическое разв'!D25="","",IF('Художественно-эстетическое разв'!#REF!="","",IF('Художественно-эстетическое разв'!G25="","",IF('Художественно-эстетическое разв'!H25="","",IF('Художественно-эстетическое разв'!I25="","",IF('Художественно-эстетическое разв'!#REF!="","",IF('Художественно-эстетическое разв'!L25="","",IF('Художественно-эстетическое разв'!M25="","",IF('Художественно-эстетическое разв'!#REF!="","",IF('Художественно-эстетическое разв'!#REF!="","",IF('Художественно-эстетическое разв'!U25="","",IF('Физическое развитие'!#REF!="","",('Социально-коммуникативное разви'!AA25+'Социально-коммуникативное разви'!AF25+'Социально-коммуникативное разви'!AG25+'Социально-коммуникативное разви'!AH25+'Социально-коммуникативное разви'!#REF!+'Социально-коммуникативное разви'!#REF!+'Социально-коммуникативное разви'!AJ25+'Социально-коммуникативное разви'!AK25+'Познавательное развитие'!#REF!+'Познавательное развитие'!D25+'Познавательное развитие'!#REF!+'Познавательное развитие'!#REF!+'Познавательное развитие'!M25+'Познавательное развитие'!N25+'Познавательное развитие'!O25+'Познавательное развитие'!P25+'Познавательное развитие'!Q25+'Познавательное развитие'!Y25+'Художественно-эстетическое разв'!D25+'Художественно-эстетическое разв'!#REF!+'Художественно-эстетическое разв'!G25+'Художественно-эстетическое разв'!H25+'Художественно-эстетическое разв'!I25+'Художественно-эстетическое разв'!#REF!+'Художественно-эстетическое разв'!L25+'Художественно-эстетическое разв'!M25+'Художественно-эстетическое разв'!#REF!+'Художественно-эстетическое разв'!#REF!+'Художественно-эстетическое разв'!U25+'Физическое развитие'!#REF!)/30))))))))))))))))))))))))))))))</f>
        <v/>
      </c>
      <c r="AI23" s="82" t="str">
        <f>'Целевые ориентиры'!AA24</f>
        <v/>
      </c>
      <c r="AJ23" s="82"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AK23" s="82"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AL23" s="82" t="str">
        <f>IF('Социально-коммуникативное разви'!I25="","",IF('Социально-коммуникативное разви'!I25=2,"сформирован",IF('Социально-коммуникативное разви'!I25=0,"не сформирован", "в стадии формирования")))</f>
        <v/>
      </c>
      <c r="AM23" s="82" t="str">
        <f>IF('Социально-коммуникативное разви'!J25="","",IF('Социально-коммуникативное разви'!J25=2,"сформирован",IF('Социально-коммуникативное разви'!J25=0,"не сформирован", "в стадии формирования")))</f>
        <v/>
      </c>
      <c r="AN23" s="82"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AO23" s="82"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AP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3" s="82" t="str">
        <f>IF('Социально-коммуникативное разви'!X25="","",IF('Социально-коммуникативное разви'!X25=2,"сформирован",IF('Социально-коммуникативное разви'!X25=0,"не сформирован", "в стадии формирования")))</f>
        <v/>
      </c>
      <c r="AR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3" s="82" t="e">
        <f>IF('Познавательное развитие'!#REF!="","",IF('Познавательное развитие'!#REF!=2,"сформирован",IF('Познавательное развитие'!#REF!=0,"не сформирован", "в стадии формирования")))</f>
        <v>#REF!</v>
      </c>
      <c r="AT23" s="82" t="str">
        <f>IF('Познавательное развитие'!V25="","",IF('Познавательное развитие'!V25=2,"сформирован",IF('Познавательное развитие'!V25=0,"не сформирован", "в стадии формирования")))</f>
        <v/>
      </c>
      <c r="AU23" s="82" t="str">
        <f>IF('Художественно-эстетическое разв'!Z25="","",IF('Художественно-эстетическое разв'!Z25=2,"сформирован",IF('Художественно-эстетическое разв'!Z25=0,"не сформирован", "в стадии формирования")))</f>
        <v/>
      </c>
      <c r="AV23" s="82" t="str">
        <f>IF('Художественно-эстетическое разв'!AE25="","",IF('Художественно-эстетическое разв'!AE25=2,"сформирован",IF('Художественно-эстетическое разв'!AE25=0,"не сформирован", "в стадии формирования")))</f>
        <v/>
      </c>
      <c r="AW23" s="82" t="e">
        <f>IF('Физическое развитие'!#REF!="","",IF('Физическое развитие'!#REF!=2,"сформирован",IF('Физическое развитие'!#REF!=0,"не сформирован", "в стадии формирования")))</f>
        <v>#REF!</v>
      </c>
      <c r="AX23" s="82" t="e">
        <f>IF('Физическое развитие'!#REF!="","",IF('Физическое развитие'!#REF!=2,"сформирован",IF('Физическое развитие'!#REF!=0,"не сформирован", "в стадии формирования")))</f>
        <v>#REF!</v>
      </c>
      <c r="AY23" s="214" t="str">
        <f>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разви'!#REF!="","",IF('Социально-коммуникативное разви'!X25="","",IF('Социально-коммуникативное разви'!#REF!="","",IF('Познавательное развитие'!#REF!="","",IF('Познавательное развитие'!V25="","",IF('Художественно-эстетическое разв'!Z25="","",IF('Художественно-эстетическое разв'!AE25="","",IF('Физическое развитие'!#REF!="","",IF('Физическое развитие'!#REF!="","",('Социально-коммуникативное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разви'!#REF!+'Социально-коммуникативное разви'!X25+'Социально-коммуникативное разви'!#REF!+'Познавательное развитие'!#REF!+'Познавательное развитие'!V25+'Художественно-эстетическое разв'!Z25+'Художественно-эстетическое разв'!AE25+'Физическое развитие'!#REF!+'Физическое развитие'!#REF!)/15)))))))))))))))</f>
        <v/>
      </c>
      <c r="AZ23" s="82" t="str">
        <f>'Целевые ориентиры'!AM24</f>
        <v/>
      </c>
      <c r="BA23" s="82" t="str">
        <f>IF('Социально-коммуникативное разви'!U25="","",IF('Социально-коммуникативное разви'!U25=2,"сформирован",IF('Социально-коммуникативное разви'!U25=0,"не сформирован", "в стадии формирования")))</f>
        <v/>
      </c>
      <c r="BB23" s="82" t="str">
        <f>IF('Социально-коммуникативное разви'!V25="","",IF('Социально-коммуникативное разви'!V25=2,"сформирован",IF('Социально-коммуникативное разви'!V25=0,"не сформирован", "в стадии формирования")))</f>
        <v/>
      </c>
      <c r="BC23" s="82" t="str">
        <f>IF('Социально-коммуникативное разви'!W25="","",IF('Социально-коммуникативное разви'!W25=2,"сформирован",IF('Социально-коммуникативное разви'!W25=0,"не сформирован", "в стадии формирования")))</f>
        <v/>
      </c>
      <c r="BD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3" s="82" t="str">
        <f>IF('Художественно-эстетическое разв'!AC25="","",IF('Художественно-эстетическое разв'!AC25=2,"сформирован",IF('Художественно-эстетическое разв'!AC25=0,"не сформирован", "в стадии формирования")))</f>
        <v/>
      </c>
      <c r="BG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3" s="82" t="str">
        <f>IF('Художественно-эстетическое разв'!AD25="","",IF('Художественно-эстетическое разв'!AD25=2,"сформирован",IF('Художественно-эстетическое разв'!AD25=0,"не сформирован", "в стадии формирования")))</f>
        <v/>
      </c>
      <c r="BI23" s="214" t="str">
        <f>IF('Социально-коммуникативное разви'!U25="","",IF('Социально-коммуникативное разви'!V25="","",IF('Социально-коммуникативное разви'!W25="","",IF('Художественно-эстетическое разв'!#REF!="","",IF('Художественно-эстетическое разв'!#REF!="","",IF('Художественно-эстетическое разв'!AC25="","",IF('Художественно-эстетическое разв'!#REF!="","",IF('Художественно-эстетическое разв'!AD25="","",('Социально-коммуникативное разви'!U25+'Социально-коммуникативное разви'!V25+'Социально-коммуникативное разви'!W25+'Художественно-эстетическое разв'!#REF!+'Художественно-эстетическое разв'!#REF!+'Художественно-эстетическое разв'!AC25+'Художественно-эстетическое разв'!#REF!+'Художественно-эстетическое разв'!AD25)/8))))))))</f>
        <v/>
      </c>
      <c r="BJ23" s="82" t="str">
        <f>'Целевые ориентиры'!AT24</f>
        <v/>
      </c>
      <c r="BK23" s="82" t="str">
        <f>IF('Речевое развитие'!D24="","",IF('Речевое развитие'!D24=2,"сформирован",IF('Речевое развитие'!D24=0,"не сформирован", "в стадии формирования")))</f>
        <v/>
      </c>
      <c r="BL23" s="82" t="e">
        <f>IF('Речевое развитие'!#REF!="","",IF('Речевое развитие'!#REF!=2,"сформирован",IF('Речевое развитие'!#REF!=0,"не сформирован", "в стадии формирования")))</f>
        <v>#REF!</v>
      </c>
      <c r="BM23" s="82" t="str">
        <f>IF('Речевое развитие'!E24="","",IF('Речевое развитие'!E24=2,"сформирован",IF('Речевое развитие'!E24=0,"не сформирован", "в стадии формирования")))</f>
        <v/>
      </c>
      <c r="BN23" s="82" t="str">
        <f>IF('Речевое развитие'!F24="","",IF('Речевое развитие'!F24=2,"сформирован",IF('Речевое развитие'!F24=0,"не сформирован", "в стадии формирования")))</f>
        <v/>
      </c>
      <c r="BO23" s="82" t="str">
        <f>IF('Речевое развитие'!G24="","",IF('Речевое развитие'!G24=2,"сформирован",IF('Речевое развитие'!G24=0,"не сформирован", "в стадии формирования")))</f>
        <v/>
      </c>
      <c r="BP23" s="82" t="str">
        <f>IF('Речевое развитие'!H24="","",IF('Речевое развитие'!H24=2,"сформирован",IF('Речевое развитие'!H24=0,"не сформирован", "в стадии формирования")))</f>
        <v/>
      </c>
      <c r="BQ23" s="82" t="e">
        <f>IF('Речевое развитие'!#REF!="","",IF('Речевое развитие'!#REF!=2,"сформирован",IF('Речевое развитие'!#REF!=0,"не сформирован", "в стадии формирования")))</f>
        <v>#REF!</v>
      </c>
      <c r="BR23" s="82" t="str">
        <f>IF('Речевое развитие'!I24="","",IF('Речевое развитие'!I24=2,"сформирован",IF('Речевое развитие'!I24=0,"не сформирован", "в стадии формирования")))</f>
        <v/>
      </c>
      <c r="BS23" s="82" t="str">
        <f>IF('Речевое развитие'!J24="","",IF('Речевое развитие'!J24=2,"сформирован",IF('Речевое развитие'!J24=0,"не сформирован", "в стадии формирования")))</f>
        <v/>
      </c>
      <c r="BT23" s="82" t="str">
        <f>IF('Речевое развитие'!K24="","",IF('Речевое развитие'!K24=2,"сформирован",IF('Речевое развитие'!K24=0,"не сформирован", "в стадии формирования")))</f>
        <v/>
      </c>
      <c r="BU23" s="82" t="str">
        <f>IF('Речевое развитие'!L24="","",IF('Речевое развитие'!L24=2,"сформирован",IF('Речевое развитие'!L24=0,"не сформирован", "в стадии формирования")))</f>
        <v/>
      </c>
      <c r="BV23" s="82" t="str">
        <f>IF('Речевое развитие'!M24="","",IF('Речевое развитие'!M24=2,"сформирован",IF('Речевое развитие'!M24=0,"не сформирован", "в стадии формирования")))</f>
        <v/>
      </c>
      <c r="BW23" s="82" t="str">
        <f>IF('Речевое развитие'!N24="","",IF('Речевое развитие'!N24=2,"сформирован",IF('Речевое развитие'!N24=0,"не сформирован", "в стадии формирования")))</f>
        <v/>
      </c>
      <c r="BX23" s="214" t="str">
        <f>IF('Речевое развитие'!D24="","",IF('Речевое развитие'!#REF!="","",IF('Речевое развитие'!E24="","",IF('Речевое развитие'!F24="","",IF('Речевое развитие'!G24="","",IF('Речевое развитие'!H24="","",IF('Речевое развитие'!#REF!="","",IF('Речевое развитие'!I24="","",IF('Речевое развитие'!J24="","",IF('Речевое развитие'!K24="","",IF('Речевое развитие'!L24="","",IF('Речевое развитие'!M24="","",IF('Речевое развитие'!N24="","",('Речевое развитие'!D24+'Речевое развитие'!#REF!+'Речевое развитие'!E24+'Речевое развитие'!F24+'Речевое развитие'!G24+'Речевое развитие'!H24+'Речевое развитие'!#REF!+'Речевое развитие'!I24+'Речевое развитие'!J24+'Речевое развитие'!K24+'Речевое развитие'!L24+'Речевое развитие'!M24+'Речевое развитие'!N24)/13)))))))))))))</f>
        <v/>
      </c>
      <c r="BY23" s="82" t="str">
        <f>'Целевые ориентиры'!BG24</f>
        <v/>
      </c>
      <c r="BZ23" s="82" t="str">
        <f>IF('Художественно-эстетическое разв'!Y25="","",IF('Художественно-эстетическое разв'!Y25=2,"сформирован",IF('Художественно-эстетическое разв'!Y25=0,"не сформирован", "в стадии формирования")))</f>
        <v/>
      </c>
      <c r="CA23" s="82" t="e">
        <f>IF('Физическое развитие'!#REF!="","",IF('Физическое развитие'!#REF!=2,"сформирован",IF('Физическое развитие'!#REF!=0,"не сформирован", "в стадии формирования")))</f>
        <v>#REF!</v>
      </c>
      <c r="CB23" s="82" t="e">
        <f>IF('Физическое развитие'!#REF!="","",IF('Физическое развитие'!#REF!=2,"сформирован",IF('Физическое развитие'!#REF!=0,"не сформирован", "в стадии формирования")))</f>
        <v>#REF!</v>
      </c>
      <c r="CC23" s="82" t="str">
        <f>IF('Физическое развитие'!D24="","",IF('Физическое развитие'!D24=2,"сформирован",IF('Физическое развитие'!D24=0,"не сформирован", "в стадии формирования")))</f>
        <v/>
      </c>
      <c r="CD23" s="82" t="str">
        <f>IF('Физическое развитие'!E24="","",IF('Физическое развитие'!E24=2,"сформирован",IF('Физическое развитие'!E24=0,"не сформирован", "в стадии формирования")))</f>
        <v/>
      </c>
      <c r="CE23" s="82" t="str">
        <f>IF('Физическое развитие'!F24="","",IF('Физическое развитие'!F24=2,"сформирован",IF('Физическое развитие'!F24=0,"не сформирован", "в стадии формирования")))</f>
        <v/>
      </c>
      <c r="CF23" s="82" t="str">
        <f>IF('Физическое развитие'!H24="","",IF('Физическое развитие'!H24=2,"сформирован",IF('Физическое развитие'!H24=0,"не сформирован", "в стадии формирования")))</f>
        <v/>
      </c>
      <c r="CG23" s="82" t="str">
        <f>IF('Физическое развитие'!I24="","",IF('Физическое развитие'!I24=2,"сформирован",IF('Физическое развитие'!I24=0,"не сформирован", "в стадии формирования")))</f>
        <v/>
      </c>
      <c r="CH23" s="82" t="str">
        <f>IF('Физическое развитие'!J24="","",IF('Физическое развитие'!J24=2,"сформирован",IF('Физическое развитие'!J24=0,"не сформирован", "в стадии формирования")))</f>
        <v/>
      </c>
      <c r="CI23" s="82" t="str">
        <f>IF('Физическое развитие'!L24="","",IF('Физическое развитие'!L24=2,"сформирован",IF('Физическое развитие'!L24=0,"не сформирован", "в стадии формирования")))</f>
        <v/>
      </c>
      <c r="CJ23" s="82" t="str">
        <f>IF('Физическое развитие'!M24="","",IF('Физическое развитие'!M24=2,"сформирован",IF('Физическое развитие'!M24=0,"не сформирован", "в стадии формирования")))</f>
        <v/>
      </c>
      <c r="CK23" s="82" t="e">
        <f>IF('Физическое развитие'!#REF!="","",IF('Физическое развитие'!#REF!=2,"сформирован",IF('Физическое развитие'!#REF!=0,"не сформирован", "в стадии формирования")))</f>
        <v>#REF!</v>
      </c>
      <c r="CL23" s="82" t="e">
        <f>IF('Физическое развитие'!#REF!="","",IF('Физическое развитие'!#REF!=2,"сформирован",IF('Физическое развитие'!#REF!=0,"не сформирован", "в стадии формирования")))</f>
        <v>#REF!</v>
      </c>
      <c r="CM23" s="82" t="e">
        <f>IF('Физическое развитие'!#REF!="","",IF('Физическое развитие'!#REF!=2,"сформирован",IF('Физическое развитие'!#REF!=0,"не сформирован", "в стадии формирования")))</f>
        <v>#REF!</v>
      </c>
      <c r="CN23" s="82" t="str">
        <f>IF('Физическое развитие'!N24="","",IF('Физическое развитие'!N24=2,"сформирован",IF('Физическое развитие'!N24=0,"не сформирован", "в стадии формирования")))</f>
        <v/>
      </c>
      <c r="CO23" s="82" t="str">
        <f>IF('Физическое развитие'!O24="","",IF('Физическое развитие'!O24=2,"сформирован",IF('Физическое развитие'!O24=0,"не сформирован", "в стадии формирования")))</f>
        <v/>
      </c>
      <c r="CP23" s="82" t="str">
        <f>IF('Физическое развитие'!P24="","",IF('Физическое развитие'!P24=2,"сформирован",IF('Физическое развитие'!P24=0,"не сформирован", "в стадии формирования")))</f>
        <v/>
      </c>
      <c r="CQ23" s="82" t="str">
        <f>IF('Физическое развитие'!Q24="","",IF('Физическое развитие'!Q24=2,"сформирован",IF('Физическое развитие'!Q24=0,"не сформирован", "в стадии формирования")))</f>
        <v/>
      </c>
      <c r="CR23" s="214" t="str">
        <f>IF('Художественно-эстетическое разв'!Y25="","",IF('Физическое развитие'!#REF!="","",IF('Физическое развитие'!#REF!="","",IF('Физическое развитие'!D24="","",IF('Физическое развитие'!E24="","",IF('Физическое развитие'!F24="","",IF('Физическое развитие'!H24="","",IF('Физическое развитие'!I24="","",IF('Физическое развитие'!J24="","",IF('Физическое развитие'!L24="","",IF('Физическое развитие'!M24="","",IF('Физическое развитие'!#REF!="","",IF('Физическое развитие'!#REF!="","",IF('Физическое развитие'!#REF!="","",IF('Физическое развитие'!N24="","",IF('Физическое развитие'!O24="","",IF('Физическое развитие'!P24="","",IF('Физическое развитие'!Q24="","",('Художественно-эстетическое разв'!Y25+'Физическое развитие'!#REF!+'Физическое развитие'!#REF!+'Физическое развитие'!D24+'Физическое развитие'!E24+'Физическое развитие'!F24+'Физическое развитие'!H24+'Физическое развитие'!I24+'Физическое развитие'!J24+'Физическое развитие'!L24+'Физическое развитие'!M24+'Физическое развитие'!#REF!+'Физическое развитие'!#REF!+'Физическое развитие'!#REF!+'Физическое развитие'!N24+'Физическое развитие'!O24+'Физическое развитие'!P24+'Физическое развитие'!Q24)/18))))))))))))))))))</f>
        <v/>
      </c>
      <c r="CS23" s="82" t="str">
        <f>'Целевые ориентиры'!BW24</f>
        <v/>
      </c>
      <c r="CT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3" s="82"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CV23" s="82" t="str">
        <f>IF('Социально-коммуникативное разви'!N25="","",IF('Социально-коммуникативное разви'!N25=2,"сформирован",IF('Социально-коммуникативное разви'!N25=0,"не сформирован", "в стадии формирования")))</f>
        <v/>
      </c>
      <c r="CW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3" s="82" t="str">
        <f>IF('Социально-коммуникативное разви'!AI25="","",IF('Социально-коммуникативное разви'!AI25=2,"сформирован",IF('Социально-коммуникативное разви'!AI25=0,"не сформирован", "в стадии формирования")))</f>
        <v/>
      </c>
      <c r="CY23" s="82" t="str">
        <f>IF('Социально-коммуникативное разви'!AN25="","",IF('Социально-коммуникативное разви'!AN25=2,"сформирован",IF('Социально-коммуникативное разви'!AN25=0,"не сформирован", "в стадии формирования")))</f>
        <v/>
      </c>
      <c r="CZ23" s="82" t="str">
        <f>IF('Социально-коммуникативное разви'!AO25="","",IF('Социально-коммуникативное разви'!AO25=2,"сформирован",IF('Социально-коммуникативное разви'!AO25=0,"не сформирован", "в стадии формирования")))</f>
        <v/>
      </c>
      <c r="DA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3" s="82" t="str">
        <f>IF('Социально-коммуникативное разви'!AP25="","",IF('Социально-коммуникативное разви'!AP25=2,"сформирован",IF('Социально-коммуникативное разви'!AP25=0,"не сформирован", "в стадии формирования")))</f>
        <v/>
      </c>
      <c r="DC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3" s="82" t="str">
        <f>IF('Социально-коммуникативное разви'!AQ25="","",IF('Социально-коммуникативное разви'!AQ25=2,"сформирован",IF('Социально-коммуникативное разви'!AQ25=0,"не сформирован", "в стадии формирования")))</f>
        <v/>
      </c>
      <c r="DE23" s="82" t="str">
        <f>IF('Социально-коммуникативное разви'!AR25="","",IF('Социально-коммуникативное разви'!AR25=2,"сформирован",IF('Социально-коммуникативное разви'!AR25=0,"не сформирован", "в стадии формирования")))</f>
        <v/>
      </c>
      <c r="DF23" s="82" t="str">
        <f>IF('Социально-коммуникативное разви'!AS25="","",IF('Социально-коммуникативное разви'!AS25=2,"сформирован",IF('Социально-коммуникативное разви'!AS25=0,"не сформирован", "в стадии формирования")))</f>
        <v/>
      </c>
      <c r="DG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3" s="82" t="str">
        <f>IF('Социально-коммуникативное разви'!AT25="","",IF('Социально-коммуникативное разви'!AT25=2,"сформирован",IF('Социально-коммуникативное разви'!AT25=0,"не сформирован", "в стадии формирования")))</f>
        <v/>
      </c>
      <c r="DI23" s="82" t="str">
        <f>IF('Социально-коммуникативное разви'!AV25="","",IF('Социально-коммуникативное разви'!AV25=2,"сформирован",IF('Социально-коммуникативное разви'!AV25=0,"не сформирован", "в стадии формирования")))</f>
        <v/>
      </c>
      <c r="DJ23" s="82" t="str">
        <f>IF('Социально-коммуникативное разви'!AW25="","",IF('Социально-коммуникативное разви'!AW25=2,"сформирован",IF('Социально-коммуникативное разви'!AW25=0,"не сформирован", "в стадии формирования")))</f>
        <v/>
      </c>
      <c r="DK23" s="82" t="str">
        <f>IF('Социально-коммуникативное разви'!AX25="","",IF('Социально-коммуникативное разви'!AX25=2,"сформирован",IF('Социально-коммуникативное разви'!AX25=0,"не сформирован", "в стадии формирования")))</f>
        <v/>
      </c>
      <c r="DL23" s="82" t="str">
        <f>IF('Социально-коммуникативное разви'!AY25="","",IF('Социально-коммуникативное разви'!AY25=2,"сформирован",IF('Социально-коммуникативное разви'!AY25=0,"не сформирован", "в стадии формирования")))</f>
        <v/>
      </c>
      <c r="DM23" s="82" t="str">
        <f>IF('Физическое развитие'!K24="","",IF('Физическое развитие'!K24=2,"сформирован",IF('Физическое развитие'!K24=0,"не сформирован", "в стадии формирования")))</f>
        <v/>
      </c>
      <c r="DN23" s="82" t="e">
        <f>IF('Физическое развитие'!#REF!="","",IF('Физическое развитие'!#REF!=2,"сформирован",IF('Физическое развитие'!#REF!=0,"не сформирован", "в стадии формирования")))</f>
        <v>#REF!</v>
      </c>
      <c r="DO23" s="214" t="e">
        <f>IF('Социально-коммуникативное разви'!#REF!="","",IF('Социально-коммуникативное разви'!M25="","",IF('Социально-коммуникативное разви'!N25="","",IF('Социально-коммуникативное разви'!#REF!="","",IF('Социально-коммуникативное разви'!AI25="","",IF('Социально-коммуникативное разви'!AN25="","",IF('Социально-коммуникативное разви'!AO25="","",IF('Социально-коммуникативное разви'!#REF!="","",IF('Социально-коммуникативное разви'!AP25="","",IF('Социально-коммуникативное разви'!#REF!="","",IF('Социально-коммуникативное разви'!AQ25="","",IF('Социально-коммуникативное разви'!AR25="","",IF('Социально-коммуникативное разви'!AS25="","",IF('Социально-коммуникативное разви'!#REF!="","",IF('Социально-коммуникативное разви'!AT25="","",IF('Социально-коммуникативное разви'!AV25="","",IF('Социально-коммуникативное разви'!AW25="","",IF('Социально-коммуникативное разви'!AX25="","",IF('Социально-коммуникативное разви'!AY25="","",IF('Физическое развитие'!K24="","",IF('Физическое развитие'!#REF!="","",('Социально-коммуникативное разви'!#REF!+'Социально-коммуникативное разви'!M25+'Социально-коммуникативное разви'!N25+'Социально-коммуникативное разви'!#REF!+'Социально-коммуникативное разви'!AI25+'Социально-коммуникативное разви'!AN25+'Социально-коммуникативное разви'!AO25+'Социально-коммуникативное разви'!#REF!+'Социально-коммуникативное разви'!AP25+'Социально-коммуникативное разви'!#REF!+'Социально-коммуникативное разви'!AQ25+'Социально-коммуникативное разви'!AR25+'Социально-коммуникативное разви'!AS25+'Социально-коммуникативное разви'!#REF!+'Социально-коммуникативное разви'!AT25+'Социально-коммуникативное разви'!AV25+'Социально-коммуникативное разви'!AW25+'Социально-коммуникативное разви'!AX25+'Социально-коммуникативное разви'!AY25+'Физическое развитие'!K24+'Физическое развитие'!#REF!)/21)))))))))))))))))))))</f>
        <v>#REF!</v>
      </c>
      <c r="DP23" s="82" t="str">
        <f>'Целевые ориентиры'!CN24</f>
        <v/>
      </c>
      <c r="DQ23" s="82" t="str">
        <f>IF('Социально-коммуникативное разви'!D25="","",IF('Социально-коммуникативное разви'!D25=2,"сформирован",IF('Социально-коммуникативное разви'!D25=0,"не сформирован", "в стадии формирования")))</f>
        <v/>
      </c>
      <c r="DR23" s="82" t="str">
        <f>IF('Социально-коммуникативное разви'!E25="","",IF('Социально-коммуникативное разви'!E25=2,"сформирован",IF('Социально-коммуникативное разви'!E25=0,"не сформирован", "в стадии формирования")))</f>
        <v/>
      </c>
      <c r="DS23" s="82" t="str">
        <f>IF('Социально-коммуникативное разви'!F25="","",IF('Социально-коммуникативное разви'!F25=2,"сформирован",IF('Социально-коммуникативное разви'!F25=0,"не сформирован", "в стадии формирования")))</f>
        <v/>
      </c>
      <c r="DT23" s="82"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DU23" s="82" t="str">
        <f>IF('Социально-коммуникативное разви'!Q25="","",IF('Социально-коммуникативное разви'!Q25=2,"сформирован",IF('Социально-коммуникативное разви'!Q25=0,"не сформирован", "в стадии формирования")))</f>
        <v/>
      </c>
      <c r="DV23" s="82" t="str">
        <f>IF('Социально-коммуникативное разви'!R25="","",IF('Социально-коммуникативное разви'!R25=2,"сформирован",IF('Социально-коммуникативное разви'!R25=0,"не сформирован", "в стадии формирования")))</f>
        <v/>
      </c>
      <c r="DW23" s="82" t="str">
        <f>IF('Социально-коммуникативное разви'!S25="","",IF('Социально-коммуникативное разви'!S25=2,"сформирован",IF('Социально-коммуникативное разви'!S25=0,"не сформирован", "в стадии формирования")))</f>
        <v/>
      </c>
      <c r="DX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3" s="82" t="str">
        <f>IF('Социально-коммуникативное разви'!T25="","",IF('Социально-коммуникативное разви'!T25=2,"сформирован",IF('Социально-коммуникативное разви'!T25=0,"не сформирован", "в стадии формирования")))</f>
        <v/>
      </c>
      <c r="EB23" s="82" t="str">
        <f>IF('Социально-коммуникативное разви'!Y25="","",IF('Социально-коммуникативное разви'!Y25=2,"сформирован",IF('Социально-коммуникативное разви'!Y25=0,"не сформирован", "в стадии формирования")))</f>
        <v/>
      </c>
      <c r="EC23" s="82" t="str">
        <f>IF('Социально-коммуникативное разви'!Z25="","",IF('Социально-коммуникативное разви'!Z25=2,"сформирован",IF('Социально-коммуникативное разви'!Z25=0,"не сформирован", "в стадии формирования")))</f>
        <v/>
      </c>
      <c r="ED23" s="82" t="str">
        <f>IF('Социально-коммуникативное разви'!AU25="","",IF('Социально-коммуникативное разви'!AU25=2,"сформирован",IF('Социально-коммуникативное разви'!AU25=0,"не сформирован", "в стадии формирования")))</f>
        <v/>
      </c>
      <c r="EE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3" s="82" t="str">
        <f>IF('Социально-коммуникативное разви'!AZ25="","",IF('Социально-коммуникативное разви'!AZ25=2,"сформирован",IF('Социально-коммуникативное разви'!AZ25=0,"не сформирован", "в стадии формирования")))</f>
        <v/>
      </c>
      <c r="EG23" s="82" t="str">
        <f>IF('Социально-коммуникативное разви'!BA25="","",IF('Социально-коммуникативное разви'!BA25=2,"сформирован",IF('Социально-коммуникативное разви'!BA25=0,"не сформирован", "в стадии формирования")))</f>
        <v/>
      </c>
      <c r="EH23" s="82" t="str">
        <f>IF('Социально-коммуникативное разви'!BB25="","",IF('Социально-коммуникативное разви'!BB25=2,"сформирован",IF('Социально-коммуникативное разви'!BB25=0,"не сформирован", "в стадии формирования")))</f>
        <v/>
      </c>
      <c r="EI23" s="82" t="str">
        <f>IF('Познавательное развитие'!G25="","",IF('Познавательное развитие'!G25=2,"сформирован",IF('Познавательное развитие'!G25=0,"не сформирован", "в стадии формирования")))</f>
        <v/>
      </c>
      <c r="EJ23" s="82" t="e">
        <f>IF('Познавательное развитие'!#REF!="","",IF('Познавательное развитие'!#REF!=2,"сформирован",IF('Познавательное развитие'!#REF!=0,"не сформирован", "в стадии формирования")))</f>
        <v>#REF!</v>
      </c>
      <c r="EK23" s="82" t="str">
        <f>IF('Познавательное развитие'!H25="","",IF('Познавательное развитие'!H25=2,"сформирован",IF('Познавательное развитие'!H25=0,"не сформирован", "в стадии формирования")))</f>
        <v/>
      </c>
      <c r="EL23" s="82" t="e">
        <f>IF('Познавательное развитие'!#REF!="","",IF('Познавательное развитие'!#REF!=2,"сформирован",IF('Познавательное развитие'!#REF!=0,"не сформирован", "в стадии формирования")))</f>
        <v>#REF!</v>
      </c>
      <c r="EM23" s="82" t="str">
        <f>IF('Познавательное развитие'!T26="","",IF('Познавательное развитие'!T26=2,"сформирован",IF('Познавательное развитие'!T26=0,"не сформирован", "в стадии формирования")))</f>
        <v/>
      </c>
      <c r="EN23" s="82" t="e">
        <f>IF('Познавательное развитие'!#REF!="","",IF('Познавательное развитие'!#REF!=2,"сформирован",IF('Познавательное развитие'!#REF!=0,"не сформирован", "в стадии формирования")))</f>
        <v>#REF!</v>
      </c>
      <c r="EO23" s="82" t="str">
        <f>IF('Познавательное развитие'!U25="","",IF('Познавательное развитие'!U25=2,"сформирован",IF('Познавательное развитие'!U25=0,"не сформирован", "в стадии формирования")))</f>
        <v/>
      </c>
      <c r="EP23" s="82" t="str">
        <f>IF('Познавательное развитие'!W25="","",IF('Познавательное развитие'!W25=2,"сформирован",IF('Познавательное развитие'!W25=0,"не сформирован", "в стадии формирования")))</f>
        <v/>
      </c>
      <c r="EQ23" s="82" t="str">
        <f>IF('Познавательное развитие'!X25="","",IF('Познавательное развитие'!X25=2,"сформирован",IF('Познавательное развитие'!X25=0,"не сформирован", "в стадии формирования")))</f>
        <v/>
      </c>
      <c r="ER23" s="82" t="str">
        <f>IF('Познавательное развитие'!AB25="","",IF('Познавательное развитие'!AB25=2,"сформирован",IF('Познавательное развитие'!AB25=0,"не сформирован", "в стадии формирования")))</f>
        <v/>
      </c>
      <c r="ES23" s="82" t="str">
        <f>IF('Познавательное развитие'!AC25="","",IF('Познавательное развитие'!AC25=2,"сформирован",IF('Познавательное развитие'!AC25=0,"не сформирован", "в стадии формирования")))</f>
        <v/>
      </c>
      <c r="ET23" s="82" t="str">
        <f>IF('Познавательное развитие'!AD25="","",IF('Познавательное развитие'!AD25=2,"сформирован",IF('Познавательное развитие'!AD25=0,"не сформирован", "в стадии формирования")))</f>
        <v/>
      </c>
      <c r="EU23" s="82" t="str">
        <f>IF('Познавательное развитие'!AE25="","",IF('Познавательное развитие'!AE25=2,"сформирован",IF('Познавательное развитие'!AE25=0,"не сформирован", "в стадии формирования")))</f>
        <v/>
      </c>
      <c r="EV23" s="82" t="str">
        <f>IF('Познавательное развитие'!AF25="","",IF('Познавательное развитие'!AF25=2,"сформирован",IF('Познавательное развитие'!AF25=0,"не сформирован", "в стадии формирования")))</f>
        <v/>
      </c>
      <c r="EW23" s="82" t="e">
        <f>IF('Познавательное развитие'!#REF!="","",IF('Познавательное развитие'!#REF!=2,"сформирован",IF('Познавательное развитие'!#REF!=0,"не сформирован", "в стадии формирования")))</f>
        <v>#REF!</v>
      </c>
      <c r="EX23" s="82" t="str">
        <f>IF('Познавательное развитие'!AG25="","",IF('Познавательное развитие'!AG25=2,"сформирован",IF('Познавательное развитие'!AG25=0,"не сформирован", "в стадии формирования")))</f>
        <v/>
      </c>
      <c r="EY23" s="82" t="str">
        <f>IF('Познавательное развитие'!AH25="","",IF('Познавательное развитие'!AH25=2,"сформирован",IF('Познавательное развитие'!AH25=0,"не сформирован", "в стадии формирования")))</f>
        <v/>
      </c>
      <c r="EZ23" s="82" t="e">
        <f>IF('Познавательное развитие'!#REF!="","",IF('Познавательное развитие'!#REF!=2,"сформирован",IF('Познавательное развитие'!#REF!=0,"не сформирован", "в стадии формирования")))</f>
        <v>#REF!</v>
      </c>
      <c r="FA23" s="82" t="str">
        <f>IF('Познавательное развитие'!AI25="","",IF('Познавательное развитие'!AI25=2,"сформирован",IF('Познавательное развитие'!AI25=0,"не сформирован", "в стадии формирования")))</f>
        <v/>
      </c>
      <c r="FB23" s="82" t="str">
        <f>IF('Познавательное развитие'!AJ25="","",IF('Познавательное развитие'!AJ25=2,"сформирован",IF('Познавательное развитие'!AJ25=0,"не сформирован", "в стадии формирования")))</f>
        <v/>
      </c>
      <c r="FC23" s="82" t="str">
        <f>IF('Познавательное развитие'!AK25="","",IF('Познавательное развитие'!AK25=2,"сформирован",IF('Познавательное развитие'!AK25=0,"не сформирован", "в стадии формирования")))</f>
        <v/>
      </c>
      <c r="FD23" s="82" t="str">
        <f>IF('Познавательное развитие'!AL25="","",IF('Познавательное развитие'!AL25=2,"сформирован",IF('Познавательное развитие'!AL25=0,"не сформирован", "в стадии формирования")))</f>
        <v/>
      </c>
      <c r="FE23" s="82" t="str">
        <f>IF('Речевое развитие'!Q24="","",IF('Речевое развитие'!Q24=2,"сформирован",IF('Речевое развитие'!Q24=0,"не сформирован", "в стадии формирования")))</f>
        <v/>
      </c>
      <c r="FF23" s="82" t="str">
        <f>IF('Речевое развитие'!R24="","",IF('Речевое развитие'!R24=2,"сформирован",IF('Речевое развитие'!R24=0,"не сформирован", "в стадии формирования")))</f>
        <v/>
      </c>
      <c r="FG23" s="82" t="str">
        <f>IF('Речевое развитие'!S24="","",IF('Речевое развитие'!S24=2,"сформирован",IF('Речевое развитие'!S24=0,"не сформирован", "в стадии формирования")))</f>
        <v/>
      </c>
      <c r="FH23" s="82" t="str">
        <f>IF('Речевое развитие'!T24="","",IF('Речевое развитие'!T24=2,"сформирован",IF('Речевое развитие'!T24=0,"не сформирован", "в стадии формирования")))</f>
        <v/>
      </c>
      <c r="FI23" s="82" t="str">
        <f>IF('Речевое развитие'!U24="","",IF('Речевое развитие'!U24=2,"сформирован",IF('Речевое развитие'!U24=0,"не сформирован", "в стадии формирования")))</f>
        <v/>
      </c>
      <c r="FJ23" s="82" t="e">
        <f>IF('Речевое развитие'!#REF!="","",IF('Речевое развитие'!#REF!=2,"сформирован",IF('Речевое развитие'!#REF!=0,"не сформирован", "в стадии формирования")))</f>
        <v>#REF!</v>
      </c>
      <c r="FK23" s="82" t="str">
        <f>IF('Художественно-эстетическое разв'!S25="","",IF('Художественно-эстетическое разв'!S25=2,"сформирован",IF('Художественно-эстетическое разв'!S25=0,"не сформирован", "в стадии формирования")))</f>
        <v/>
      </c>
      <c r="FL23" s="82" t="str">
        <f>IF('Художественно-эстетическое разв'!T25="","",IF('Художественно-эстетическое разв'!T25=2,"сформирован",IF('Художественно-эстетическое разв'!T25=0,"не сформирован", "в стадии формирования")))</f>
        <v/>
      </c>
      <c r="FM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3" s="82" t="str">
        <f>IF('Физическое развитие'!T24="","",IF('Физическое развитие'!T24=2,"сформирован",IF('Физическое развитие'!T24=0,"не сформирован", "в стадии формирования")))</f>
        <v/>
      </c>
      <c r="FO23" s="82" t="str">
        <f>IF('Физическое развитие'!U24="","",IF('Физическое развитие'!U24=2,"сформирован",IF('Физическое развитие'!U24=0,"не сформирован", "в стадии формирования")))</f>
        <v/>
      </c>
      <c r="FP23" s="82" t="str">
        <f>IF('Физическое развитие'!V24="","",IF('Физическое развитие'!V24=2,"сформирован",IF('Физическое развитие'!V24=0,"не сформирован", "в стадии формирования")))</f>
        <v/>
      </c>
      <c r="FQ23" s="82" t="e">
        <f>IF('Физическое развитие'!#REF!="","",IF('Физическое развитие'!#REF!=2,"сформирован",IF('Физическое развитие'!#REF!=0,"не сформирован", "в стадии формирования")))</f>
        <v>#REF!</v>
      </c>
      <c r="FR23" s="214" t="str">
        <f>IF('Социально-коммуникативное разви'!D25="","",IF('Социально-коммуникативное разви'!E25="","",IF('Социально-коммуникативное разви'!F25="","",IF('Социально-коммуникативное разви'!G25="","",IF('Социально-коммуникативное разви'!Q25="","",IF('Социально-коммуникативное разви'!R25="","",IF('Социально-коммуникативное разви'!S25="","",IF('Социально-коммуникативное разви'!#REF!="","",IF('Социально-коммуникативное разви'!#REF!="","",IF('Социально-коммуникативное разви'!#REF!="","",IF('Социально-коммуникативное разви'!T25="","",IF('Социально-коммуникативное разви'!Y25="","",IF('Социально-коммуникативное разви'!Z25="","",IF('Социально-коммуникативное разви'!AU25="","",IF('Социально-коммуникативное разви'!#REF!="","",IF('Социально-коммуникативное разви'!AZ25="","",IF('Социально-коммуникативное разви'!BA25="","",IF('Социально-коммуникативное разви'!BB25="","",IF('Познавательное развитие'!G25="","",IF('Познавательное развитие'!#REF!="","",IF('Познавательное развитие'!H25="","",IF('Познавательное развитие'!#REF!="","",IF('Познавательное развитие'!T26="","",IF('Познавательное развитие'!#REF!="","",IF('Познавательное развитие'!U25="","",IF('Познавательное развитие'!W25="","",IF('Познавательное развитие'!X25="","",IF('Познавательное развитие'!AB25="","",IF('Познавательное развитие'!AC25="","",IF('Познавательное развитие'!AD25="","",IF('Познавательное развитие'!AE25="","",IF('Познавательное развитие'!AF25="","",IF('Познавательное развитие'!#REF!="","",IF('Познавательное развитие'!AG25="","",IF('Познавательное развитие'!AH25="","",IF('Познавательное развитие'!#REF!="","",IF('Познавательное развитие'!AI25="","",IF('Познавательное развитие'!AJ25="","",IF('Познавательное развитие'!AK25="","",IF('Познавательное развитие'!AL25="","",IF('Речевое развитие'!Q24="","",IF('Речевое развитие'!R24="","",IF('Речевое развитие'!S24="","",IF('Речевое развитие'!T24="","",IF('Речевое развитие'!U24="","",IF('Речевое развитие'!#REF!="","",IF('Художественно-эстетическое разв'!S25="","",IF('Художественно-эстетическое разв'!T25="","",IF('Художественно-эстетическое разв'!#REF!="","",IF('Физическое развитие'!T24="","",IF('Физическое развитие'!U24="","",IF('Физическое развитие'!V24="","",IF('Физическое развитие'!#REF!="","",('Социально-коммуникативное разви'!D25+'Социально-коммуникативное разви'!E25+'Социально-коммуникативное разви'!F25+'Социально-коммуникативное разви'!G25+'Социально-коммуникативное разви'!Q25+'Социально-коммуникативное разви'!R25+'Социально-коммуникативное разви'!S25+'Социально-коммуникативное разви'!#REF!+'Социально-коммуникативное разви'!#REF!+'Социально-коммуникативное разви'!#REF!+'Социально-коммуникативное разви'!T25+'Социально-коммуникативное разви'!Y25+'Социально-коммуникативное разви'!Z25+'Социально-коммуникативное разви'!AU25+'Социально-коммуникативное разви'!#REF!+'Социально-коммуникативное разви'!AZ25+'Социально-коммуникативное разви'!BA25+'Социально-коммуникативное разви'!BB25+'Познавательное развитие'!G25+'Познавательное развитие'!#REF!+'Познавательное развитие'!H25+'Познавательное развитие'!#REF!+'Познавательное развитие'!T26+'Познавательное развитие'!#REF!+'Познавательное развитие'!U25+'Познавательное развитие'!W25+'Познавательное развитие'!X25+'Познавательное развитие'!AB25+'Познавательное развитие'!AC25+'Познавательное развитие'!AD25+'Познавательное развитие'!AE25+'Познавательное развитие'!AF25+'Познавательное развитие'!#REF!+'Познавательное развитие'!AG25+'Познавательное развитие'!AH25+'Познавательное развитие'!#REF!+'Познавательное развитие'!AI25+'Познавательное развитие'!AJ25+'Познавательное развитие'!AK25+'Познавательное развитие'!AL25+'Речевое развитие'!Q24+'Речевое развитие'!R24+'Речевое развитие'!S24+'Речевое развитие'!T24+'Речевое развитие'!U24+'Речевое развитие'!#REF!+'Художественно-эстетическое разв'!S25+'Художественно-эстетическое разв'!T25+'Художественно-эстетическое разв'!#REF!+'Физическое развитие'!T24+'Физическое развитие'!U24+'Физическое развитие'!V24+'Физическое развитие'!#REF!)/53)))))))))))))))))))))))))))))))))))))))))))))))))))))</f>
        <v/>
      </c>
      <c r="FS23" s="82" t="str">
        <f>'Целевые ориентиры'!EC24</f>
        <v/>
      </c>
    </row>
    <row r="24" spans="1:175">
      <c r="A24" s="82">
        <f>список!A23</f>
        <v>22</v>
      </c>
      <c r="B24" s="82" t="str">
        <f>IF(список!B23="","",список!B23)</f>
        <v/>
      </c>
      <c r="C24" s="82">
        <f>список!C23</f>
        <v>0</v>
      </c>
      <c r="D24" s="82" t="str">
        <f>IF('Социально-коммуникативное разви'!AA26="","",IF('Социально-коммуникативное разви'!AA26=2,"сформирован",IF('Социально-коммуникативное разви'!AA26=0,"не сформирован", "в стадии формирования")))</f>
        <v/>
      </c>
      <c r="E24" s="82" t="str">
        <f>IF('Социально-коммуникативное разви'!AF26="","",IF('Социально-коммуникативное разви'!AF26=2,"сформирован",IF('Социально-коммуникативное разви'!AF26=0,"не сформирован", "в стадии формирования")))</f>
        <v/>
      </c>
      <c r="F24" s="82" t="str">
        <f>IF('Социально-коммуникативное разви'!AG26="","",IF('Социально-коммуникативное разви'!AG26=2,"сформирован",IF('Социально-коммуникативное разви'!AG26=0,"не сформирован", "в стадии формирования")))</f>
        <v/>
      </c>
      <c r="G24" s="82" t="str">
        <f>IF('Социально-коммуникативное разви'!AH26="","",IF('Социально-коммуникативное разви'!AH26=2,"сформирован",IF('Социально-коммуникативное разви'!AH26=0,"не сформирован", "в стадии формирования")))</f>
        <v/>
      </c>
      <c r="H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4" s="82" t="str">
        <f>IF('Социально-коммуникативное разви'!AJ26="","",IF('Социально-коммуникативное разви'!AJ26=2,"сформирован",IF('Социально-коммуникативное разви'!AJ26=0,"не сформирован", "в стадии формирования")))</f>
        <v/>
      </c>
      <c r="K24" s="82" t="str">
        <f>IF('Социально-коммуникативное разви'!AK26="","",IF('Социально-коммуникативное разви'!AK26=2,"сформирован",IF('Социально-коммуникативное разви'!AK26=0,"не сформирован", "в стадии формирования")))</f>
        <v/>
      </c>
      <c r="L24" s="82" t="e">
        <f>IF('Познавательное развитие'!#REF!="","",IF('Познавательное развитие'!#REF!=2,"сформирован",IF('Познавательное развитие'!#REF!=0,"не сформирован", "в стадии формирования")))</f>
        <v>#REF!</v>
      </c>
      <c r="M24" s="82" t="str">
        <f>IF('Познавательное развитие'!D26="","",IF('Познавательное развитие'!D26=2,"сформирован",IF('Познавательное развитие'!D26=0,"не сформирован", "в стадии формирования")))</f>
        <v/>
      </c>
      <c r="N24" s="82" t="e">
        <f>IF('Познавательное развитие'!#REF!="","",IF('Познавательное развитие'!#REF!=2,"сформирован",IF('Познавательное развитие'!#REF!=0,"не сформирован", "в стадии формирования")))</f>
        <v>#REF!</v>
      </c>
      <c r="O24" s="82" t="str">
        <f>IF('Познавательное развитие'!I26="","",IF('Познавательное развитие'!I26=2,"сформирован",IF('Познавательное развитие'!I26=0,"не сформирован", "в стадии формирования")))</f>
        <v/>
      </c>
      <c r="P24" s="82" t="str">
        <f>IF('Познавательное развитие'!M26="","",IF('Познавательное развитие'!M26=2,"сформирован",IF('Познавательное развитие'!M26=0,"не сформирован", "в стадии формирования")))</f>
        <v/>
      </c>
      <c r="Q24" s="82" t="str">
        <f>IF('Познавательное развитие'!N26="","",IF('Познавательное развитие'!N26=2,"сформирован",IF('Познавательное развитие'!N26=0,"не сформирован", "в стадии формирования")))</f>
        <v/>
      </c>
      <c r="R24" s="82" t="str">
        <f>IF('Познавательное развитие'!O26="","",IF('Познавательное развитие'!O26=2,"сформирован",IF('Познавательное развитие'!O26=0,"не сформирован", "в стадии формирования")))</f>
        <v/>
      </c>
      <c r="S24" s="82" t="str">
        <f>IF('Познавательное развитие'!P26="","",IF('Познавательное развитие'!P26=2,"сформирован",IF('Познавательное развитие'!P26=0,"не сформирован", "в стадии формирования")))</f>
        <v/>
      </c>
      <c r="T24" s="82" t="str">
        <f>IF('Познавательное развитие'!Q26="","",IF('Познавательное развитие'!Q26=2,"сформирован",IF('Познавательное развитие'!Q26=0,"не сформирован", "в стадии формирования")))</f>
        <v/>
      </c>
      <c r="U24" s="82" t="str">
        <f>IF('Познавательное развитие'!Y26="","",IF('Познавательное развитие'!Y26=2,"сформирован",IF('Познавательное развитие'!Y26=0,"не сформирован", "в стадии формирования")))</f>
        <v/>
      </c>
      <c r="V24" s="82"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W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4" s="82" t="str">
        <f>IF('Художественно-эстетическое разв'!G26="","",IF('Художественно-эстетическое разв'!G26=2,"сформирован",IF('Художественно-эстетическое разв'!G26=0,"не сформирован", "в стадии формирования")))</f>
        <v/>
      </c>
      <c r="Y24" s="82" t="str">
        <f>IF('Художественно-эстетическое разв'!H26="","",IF('Художественно-эстетическое разв'!H26=2,"сформирован",IF('Художественно-эстетическое разв'!H26=0,"не сформирован", "в стадии формирования")))</f>
        <v/>
      </c>
      <c r="Z24" s="82" t="str">
        <f>IF('Художественно-эстетическое разв'!I26="","",IF('Художественно-эстетическое разв'!I26=2,"сформирован",IF('Художественно-эстетическое разв'!I26=0,"не сформирован", "в стадии формирования")))</f>
        <v/>
      </c>
      <c r="AA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4" s="82" t="str">
        <f>IF('Художественно-эстетическое разв'!L26="","",IF('Художественно-эстетическое разв'!L26=2,"сформирован",IF('Художественно-эстетическое разв'!L26=0,"не сформирован", "в стадии формирования")))</f>
        <v/>
      </c>
      <c r="AC24" s="82" t="str">
        <f>IF('Художественно-эстетическое разв'!M26="","",IF('Художественно-эстетическое разв'!M26=2,"сформирован",IF('Художественно-эстетическое разв'!M26=0,"не сформирован", "в стадии формирования")))</f>
        <v/>
      </c>
      <c r="AD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4" s="82" t="str">
        <f>IF('Художественно-эстетическое разв'!U26="","",IF('Художественно-эстетическое разв'!U26=2,"сформирован",IF('Художественно-эстетическое разв'!U26=0,"не сформирован", "в стадии формирования")))</f>
        <v/>
      </c>
      <c r="AG24" s="82" t="str">
        <f>IF('Физическое развитие'!W25="","",IF('Физическое развитие'!W25=2,"сформирован",IF('Физическое развитие'!W25=0,"не сформирован", "в стадии формирования")))</f>
        <v/>
      </c>
      <c r="AH24" s="214" t="str">
        <f>IF('Социально-коммуникативное разви'!AA26="","",IF('Социально-коммуникативное разви'!AF26="","",IF('Социально-коммуникативное разви'!AG26="","",IF('Социально-коммуникативное разви'!AH26="","",IF('Социально-коммуникативное разви'!#REF!="","",IF('Социально-коммуникативное разви'!#REF!="","",IF('Социально-коммуникативное разви'!AJ26="","",IF('Социально-коммуникативное разви'!AK26="","",IF('Познавательное развитие'!#REF!="","",IF('Познавательное развитие'!D26="","",IF('Познавательное развитие'!#REF!="","",IF('Познавательное развитие'!I26="","",IF('Познавательное развитие'!M26="","",IF('Познавательное развитие'!N26="","",IF('Познавательное развитие'!O26="","",IF('Познавательное развитие'!P26="","",IF('Познавательное развитие'!Q26="","",IF('Познавательное развитие'!Y26="","",IF('Художественно-эстетическое разв'!D26="","",IF('Художественно-эстетическое разв'!#REF!="","",IF('Художественно-эстетическое разв'!G26="","",IF('Художественно-эстетическое разв'!H26="","",IF('Художественно-эстетическое разв'!I26="","",IF('Художественно-эстетическое разв'!#REF!="","",IF('Художественно-эстетическое разв'!L26="","",IF('Художественно-эстетическое разв'!M26="","",IF('Художественно-эстетическое разв'!#REF!="","",IF('Художественно-эстетическое разв'!#REF!="","",IF('Художественно-эстетическое разв'!U26="","",IF('Физическое развитие'!#REF!="","",('Социально-коммуникативное разви'!AA26+'Социально-коммуникативное разви'!AF26+'Социально-коммуникативное разви'!AG26+'Социально-коммуникативное разви'!AH26+'Социально-коммуникативное разви'!#REF!+'Социально-коммуникативное разви'!#REF!+'Социально-коммуникативное разви'!AJ26+'Социально-коммуникативное разви'!AK26+'Познавательное развитие'!#REF!+'Познавательное развитие'!D26+'Познавательное развитие'!#REF!+'Познавательное развитие'!I26+'Познавательное развитие'!M26+'Познавательное развитие'!N26+'Познавательное развитие'!O26+'Познавательное развитие'!P26+'Познавательное развитие'!Q26+'Познавательное развитие'!Y26+'Художественно-эстетическое разв'!D26+'Художественно-эстетическое разв'!#REF!+'Художественно-эстетическое разв'!G26+'Художественно-эстетическое разв'!H26+'Художественно-эстетическое разв'!I26+'Художественно-эстетическое разв'!#REF!+'Художественно-эстетическое разв'!L26+'Художественно-эстетическое разв'!M26+'Художественно-эстетическое разв'!#REF!+'Художественно-эстетическое разв'!#REF!+'Художественно-эстетическое разв'!U26+'Физическое развитие'!#REF!)/30))))))))))))))))))))))))))))))</f>
        <v/>
      </c>
      <c r="AI24" s="82" t="str">
        <f>'Целевые ориентиры'!AA25</f>
        <v/>
      </c>
      <c r="AJ24" s="82"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AK24" s="82"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AL24" s="82" t="str">
        <f>IF('Социально-коммуникативное разви'!I26="","",IF('Социально-коммуникативное разви'!I26=2,"сформирован",IF('Социально-коммуникативное разви'!I26=0,"не сформирован", "в стадии формирования")))</f>
        <v/>
      </c>
      <c r="AM24" s="82" t="str">
        <f>IF('Социально-коммуникативное разви'!J26="","",IF('Социально-коммуникативное разви'!J26=2,"сформирован",IF('Социально-коммуникативное разви'!J26=0,"не сформирован", "в стадии формирования")))</f>
        <v/>
      </c>
      <c r="AN24" s="82"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AO24" s="82"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AP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4" s="82" t="str">
        <f>IF('Социально-коммуникативное разви'!X26="","",IF('Социально-коммуникативное разви'!X26=2,"сформирован",IF('Социально-коммуникативное разви'!X26=0,"не сформирован", "в стадии формирования")))</f>
        <v/>
      </c>
      <c r="AR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4" s="82" t="e">
        <f>IF('Познавательное развитие'!#REF!="","",IF('Познавательное развитие'!#REF!=2,"сформирован",IF('Познавательное развитие'!#REF!=0,"не сформирован", "в стадии формирования")))</f>
        <v>#REF!</v>
      </c>
      <c r="AT24" s="82" t="str">
        <f>IF('Познавательное развитие'!V26="","",IF('Познавательное развитие'!V26=2,"сформирован",IF('Познавательное развитие'!V26=0,"не сформирован", "в стадии формирования")))</f>
        <v/>
      </c>
      <c r="AU24" s="82" t="str">
        <f>IF('Художественно-эстетическое разв'!Z26="","",IF('Художественно-эстетическое разв'!Z26=2,"сформирован",IF('Художественно-эстетическое разв'!Z26=0,"не сформирован", "в стадии формирования")))</f>
        <v/>
      </c>
      <c r="AV24" s="82" t="str">
        <f>IF('Художественно-эстетическое разв'!AE26="","",IF('Художественно-эстетическое разв'!AE26=2,"сформирован",IF('Художественно-эстетическое разв'!AE26=0,"не сформирован", "в стадии формирования")))</f>
        <v/>
      </c>
      <c r="AW24" s="82" t="e">
        <f>IF('Физическое развитие'!#REF!="","",IF('Физическое развитие'!#REF!=2,"сформирован",IF('Физическое развитие'!#REF!=0,"не сформирован", "в стадии формирования")))</f>
        <v>#REF!</v>
      </c>
      <c r="AX24" s="82" t="e">
        <f>IF('Физическое развитие'!#REF!="","",IF('Физическое развитие'!#REF!=2,"сформирован",IF('Физическое развитие'!#REF!=0,"не сформирован", "в стадии формирования")))</f>
        <v>#REF!</v>
      </c>
      <c r="AY24" s="214" t="str">
        <f>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разви'!#REF!="","",IF('Социально-коммуникативное разви'!X26="","",IF('Социально-коммуникативное разви'!#REF!="","",IF('Познавательное развитие'!#REF!="","",IF('Познавательное развитие'!V26="","",IF('Художественно-эстетическое разв'!Z26="","",IF('Художественно-эстетическое разв'!AE26="","",IF('Физическое развитие'!#REF!="","",IF('Физическое развитие'!#REF!="","",('Социально-коммуникативное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разви'!#REF!+'Социально-коммуникативное разви'!X26+'Социально-коммуникативное разви'!#REF!+'Познавательное развитие'!#REF!+'Познавательное развитие'!V26+'Художественно-эстетическое разв'!Z26+'Художественно-эстетическое разв'!AE26+'Физическое развитие'!#REF!+'Физическое развитие'!#REF!)/15)))))))))))))))</f>
        <v/>
      </c>
      <c r="AZ24" s="82" t="str">
        <f>'Целевые ориентиры'!AM25</f>
        <v/>
      </c>
      <c r="BA24" s="82" t="str">
        <f>IF('Социально-коммуникативное разви'!U26="","",IF('Социально-коммуникативное разви'!U26=2,"сформирован",IF('Социально-коммуникативное разви'!U26=0,"не сформирован", "в стадии формирования")))</f>
        <v/>
      </c>
      <c r="BB24" s="82" t="str">
        <f>IF('Социально-коммуникативное разви'!V26="","",IF('Социально-коммуникативное разви'!V26=2,"сформирован",IF('Социально-коммуникативное разви'!V26=0,"не сформирован", "в стадии формирования")))</f>
        <v/>
      </c>
      <c r="BC24" s="82" t="str">
        <f>IF('Социально-коммуникативное разви'!W26="","",IF('Социально-коммуникативное разви'!W26=2,"сформирован",IF('Социально-коммуникативное разви'!W26=0,"не сформирован", "в стадии формирования")))</f>
        <v/>
      </c>
      <c r="BD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4" s="82" t="str">
        <f>IF('Художественно-эстетическое разв'!AC26="","",IF('Художественно-эстетическое разв'!AC26=2,"сформирован",IF('Художественно-эстетическое разв'!AC26=0,"не сформирован", "в стадии формирования")))</f>
        <v/>
      </c>
      <c r="BG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4" s="82" t="str">
        <f>IF('Художественно-эстетическое разв'!AD26="","",IF('Художественно-эстетическое разв'!AD26=2,"сформирован",IF('Художественно-эстетическое разв'!AD26=0,"не сформирован", "в стадии формирования")))</f>
        <v/>
      </c>
      <c r="BI24" s="214" t="str">
        <f>IF('Социально-коммуникативное разви'!U26="","",IF('Социально-коммуникативное разви'!V26="","",IF('Социально-коммуникативное разви'!W26="","",IF('Художественно-эстетическое разв'!#REF!="","",IF('Художественно-эстетическое разв'!#REF!="","",IF('Художественно-эстетическое разв'!AC26="","",IF('Художественно-эстетическое разв'!#REF!="","",IF('Художественно-эстетическое разв'!AD26="","",('Социально-коммуникативное разви'!U26+'Социально-коммуникативное разви'!V26+'Социально-коммуникативное разви'!W26+'Художественно-эстетическое разв'!#REF!+'Художественно-эстетическое разв'!#REF!+'Художественно-эстетическое разв'!AC26+'Художественно-эстетическое разв'!#REF!+'Художественно-эстетическое разв'!AD26)/8))))))))</f>
        <v/>
      </c>
      <c r="BJ24" s="82" t="str">
        <f>'Целевые ориентиры'!AT25</f>
        <v/>
      </c>
      <c r="BK24" s="82" t="str">
        <f>IF('Речевое развитие'!D25="","",IF('Речевое развитие'!D25=2,"сформирован",IF('Речевое развитие'!D25=0,"не сформирован", "в стадии формирования")))</f>
        <v/>
      </c>
      <c r="BL24" s="82" t="e">
        <f>IF('Речевое развитие'!#REF!="","",IF('Речевое развитие'!#REF!=2,"сформирован",IF('Речевое развитие'!#REF!=0,"не сформирован", "в стадии формирования")))</f>
        <v>#REF!</v>
      </c>
      <c r="BM24" s="82" t="str">
        <f>IF('Речевое развитие'!E25="","",IF('Речевое развитие'!E25=2,"сформирован",IF('Речевое развитие'!E25=0,"не сформирован", "в стадии формирования")))</f>
        <v/>
      </c>
      <c r="BN24" s="82" t="str">
        <f>IF('Речевое развитие'!F25="","",IF('Речевое развитие'!F25=2,"сформирован",IF('Речевое развитие'!F25=0,"не сформирован", "в стадии формирования")))</f>
        <v/>
      </c>
      <c r="BO24" s="82" t="str">
        <f>IF('Речевое развитие'!G25="","",IF('Речевое развитие'!G25=2,"сформирован",IF('Речевое развитие'!G25=0,"не сформирован", "в стадии формирования")))</f>
        <v/>
      </c>
      <c r="BP24" s="82" t="str">
        <f>IF('Речевое развитие'!H25="","",IF('Речевое развитие'!H25=2,"сформирован",IF('Речевое развитие'!H25=0,"не сформирован", "в стадии формирования")))</f>
        <v/>
      </c>
      <c r="BQ24" s="82" t="e">
        <f>IF('Речевое развитие'!#REF!="","",IF('Речевое развитие'!#REF!=2,"сформирован",IF('Речевое развитие'!#REF!=0,"не сформирован", "в стадии формирования")))</f>
        <v>#REF!</v>
      </c>
      <c r="BR24" s="82" t="str">
        <f>IF('Речевое развитие'!I25="","",IF('Речевое развитие'!I25=2,"сформирован",IF('Речевое развитие'!I25=0,"не сформирован", "в стадии формирования")))</f>
        <v/>
      </c>
      <c r="BS24" s="82" t="str">
        <f>IF('Речевое развитие'!J25="","",IF('Речевое развитие'!J25=2,"сформирован",IF('Речевое развитие'!J25=0,"не сформирован", "в стадии формирования")))</f>
        <v/>
      </c>
      <c r="BT24" s="82" t="str">
        <f>IF('Речевое развитие'!K25="","",IF('Речевое развитие'!K25=2,"сформирован",IF('Речевое развитие'!K25=0,"не сформирован", "в стадии формирования")))</f>
        <v/>
      </c>
      <c r="BU24" s="82" t="str">
        <f>IF('Речевое развитие'!L25="","",IF('Речевое развитие'!L25=2,"сформирован",IF('Речевое развитие'!L25=0,"не сформирован", "в стадии формирования")))</f>
        <v/>
      </c>
      <c r="BV24" s="82" t="str">
        <f>IF('Речевое развитие'!M25="","",IF('Речевое развитие'!M25=2,"сформирован",IF('Речевое развитие'!M25=0,"не сформирован", "в стадии формирования")))</f>
        <v/>
      </c>
      <c r="BW24" s="82" t="str">
        <f>IF('Речевое развитие'!N25="","",IF('Речевое развитие'!N25=2,"сформирован",IF('Речевое развитие'!N25=0,"не сформирован", "в стадии формирования")))</f>
        <v/>
      </c>
      <c r="BX24" s="214" t="str">
        <f>IF('Речевое развитие'!D25="","",IF('Речевое развитие'!#REF!="","",IF('Речевое развитие'!E25="","",IF('Речевое развитие'!F25="","",IF('Речевое развитие'!G25="","",IF('Речевое развитие'!H25="","",IF('Речевое развитие'!#REF!="","",IF('Речевое развитие'!I25="","",IF('Речевое развитие'!J25="","",IF('Речевое развитие'!K25="","",IF('Речевое развитие'!L25="","",IF('Речевое развитие'!M25="","",IF('Речевое развитие'!N25="","",('Речевое развитие'!D25+'Речевое развитие'!#REF!+'Речевое развитие'!E25+'Речевое развитие'!F25+'Речевое развитие'!G25+'Речевое развитие'!H25+'Речевое развитие'!#REF!+'Речевое развитие'!I25+'Речевое развитие'!J25+'Речевое развитие'!K25+'Речевое развитие'!L25+'Речевое развитие'!M25+'Речевое развитие'!N25)/13)))))))))))))</f>
        <v/>
      </c>
      <c r="BY24" s="82" t="str">
        <f>'Целевые ориентиры'!BG25</f>
        <v/>
      </c>
      <c r="BZ24" s="82" t="str">
        <f>IF('Художественно-эстетическое разв'!Y26="","",IF('Художественно-эстетическое разв'!Y26=2,"сформирован",IF('Художественно-эстетическое разв'!Y26=0,"не сформирован", "в стадии формирования")))</f>
        <v/>
      </c>
      <c r="CA24" s="82" t="e">
        <f>IF('Физическое развитие'!#REF!="","",IF('Физическое развитие'!#REF!=2,"сформирован",IF('Физическое развитие'!#REF!=0,"не сформирован", "в стадии формирования")))</f>
        <v>#REF!</v>
      </c>
      <c r="CB24" s="82" t="e">
        <f>IF('Физическое развитие'!#REF!="","",IF('Физическое развитие'!#REF!=2,"сформирован",IF('Физическое развитие'!#REF!=0,"не сформирован", "в стадии формирования")))</f>
        <v>#REF!</v>
      </c>
      <c r="CC24" s="82" t="str">
        <f>IF('Физическое развитие'!D25="","",IF('Физическое развитие'!D25=2,"сформирован",IF('Физическое развитие'!D25=0,"не сформирован", "в стадии формирования")))</f>
        <v/>
      </c>
      <c r="CD24" s="82" t="str">
        <f>IF('Физическое развитие'!E25="","",IF('Физическое развитие'!E25=2,"сформирован",IF('Физическое развитие'!E25=0,"не сформирован", "в стадии формирования")))</f>
        <v/>
      </c>
      <c r="CE24" s="82" t="str">
        <f>IF('Физическое развитие'!F25="","",IF('Физическое развитие'!F25=2,"сформирован",IF('Физическое развитие'!F25=0,"не сформирован", "в стадии формирования")))</f>
        <v/>
      </c>
      <c r="CF24" s="82" t="str">
        <f>IF('Физическое развитие'!H25="","",IF('Физическое развитие'!H25=2,"сформирован",IF('Физическое развитие'!H25=0,"не сформирован", "в стадии формирования")))</f>
        <v/>
      </c>
      <c r="CG24" s="82" t="str">
        <f>IF('Физическое развитие'!I25="","",IF('Физическое развитие'!I25=2,"сформирован",IF('Физическое развитие'!I25=0,"не сформирован", "в стадии формирования")))</f>
        <v/>
      </c>
      <c r="CH24" s="82" t="str">
        <f>IF('Физическое развитие'!J25="","",IF('Физическое развитие'!J25=2,"сформирован",IF('Физическое развитие'!J25=0,"не сформирован", "в стадии формирования")))</f>
        <v/>
      </c>
      <c r="CI24" s="82" t="str">
        <f>IF('Физическое развитие'!L25="","",IF('Физическое развитие'!L25=2,"сформирован",IF('Физическое развитие'!L25=0,"не сформирован", "в стадии формирования")))</f>
        <v/>
      </c>
      <c r="CJ24" s="82" t="str">
        <f>IF('Физическое развитие'!M25="","",IF('Физическое развитие'!M25=2,"сформирован",IF('Физическое развитие'!M25=0,"не сформирован", "в стадии формирования")))</f>
        <v/>
      </c>
      <c r="CK24" s="82" t="e">
        <f>IF('Физическое развитие'!#REF!="","",IF('Физическое развитие'!#REF!=2,"сформирован",IF('Физическое развитие'!#REF!=0,"не сформирован", "в стадии формирования")))</f>
        <v>#REF!</v>
      </c>
      <c r="CL24" s="82" t="e">
        <f>IF('Физическое развитие'!#REF!="","",IF('Физическое развитие'!#REF!=2,"сформирован",IF('Физическое развитие'!#REF!=0,"не сформирован", "в стадии формирования")))</f>
        <v>#REF!</v>
      </c>
      <c r="CM24" s="82" t="e">
        <f>IF('Физическое развитие'!#REF!="","",IF('Физическое развитие'!#REF!=2,"сформирован",IF('Физическое развитие'!#REF!=0,"не сформирован", "в стадии формирования")))</f>
        <v>#REF!</v>
      </c>
      <c r="CN24" s="82" t="str">
        <f>IF('Физическое развитие'!N25="","",IF('Физическое развитие'!N25=2,"сформирован",IF('Физическое развитие'!N25=0,"не сформирован", "в стадии формирования")))</f>
        <v/>
      </c>
      <c r="CO24" s="82" t="str">
        <f>IF('Физическое развитие'!O25="","",IF('Физическое развитие'!O25=2,"сформирован",IF('Физическое развитие'!O25=0,"не сформирован", "в стадии формирования")))</f>
        <v/>
      </c>
      <c r="CP24" s="82" t="str">
        <f>IF('Физическое развитие'!P25="","",IF('Физическое развитие'!P25=2,"сформирован",IF('Физическое развитие'!P25=0,"не сформирован", "в стадии формирования")))</f>
        <v/>
      </c>
      <c r="CQ24" s="82" t="str">
        <f>IF('Физическое развитие'!Q25="","",IF('Физическое развитие'!Q25=2,"сформирован",IF('Физическое развитие'!Q25=0,"не сформирован", "в стадии формирования")))</f>
        <v/>
      </c>
      <c r="CR24" s="214" t="str">
        <f>IF('Художественно-эстетическое разв'!Y26="","",IF('Физическое развитие'!#REF!="","",IF('Физическое развитие'!#REF!="","",IF('Физическое развитие'!D25="","",IF('Физическое развитие'!E25="","",IF('Физическое развитие'!F25="","",IF('Физическое развитие'!H25="","",IF('Физическое развитие'!I25="","",IF('Физическое развитие'!J25="","",IF('Физическое развитие'!L25="","",IF('Физическое развитие'!M25="","",IF('Физическое развитие'!#REF!="","",IF('Физическое развитие'!#REF!="","",IF('Физическое развитие'!#REF!="","",IF('Физическое развитие'!N25="","",IF('Физическое развитие'!O25="","",IF('Физическое развитие'!P25="","",IF('Физическое развитие'!Q25="","",('Художественно-эстетическое разв'!Y26+'Физическое развитие'!#REF!+'Физическое развитие'!#REF!+'Физическое развитие'!D25+'Физическое развитие'!E25+'Физическое развитие'!F25+'Физическое развитие'!H25+'Физическое развитие'!I25+'Физическое развитие'!J25+'Физическое развитие'!L25+'Физическое развитие'!M25+'Физическое развитие'!#REF!+'Физическое развитие'!#REF!+'Физическое развитие'!#REF!+'Физическое развитие'!N25+'Физическое развитие'!O25+'Физическое развитие'!P25+'Физическое развитие'!Q25)/18))))))))))))))))))</f>
        <v/>
      </c>
      <c r="CS24" s="82" t="str">
        <f>'Целевые ориентиры'!BW25</f>
        <v/>
      </c>
      <c r="CT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4" s="82"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CV24" s="82" t="str">
        <f>IF('Социально-коммуникативное разви'!N26="","",IF('Социально-коммуникативное разви'!N26=2,"сформирован",IF('Социально-коммуникативное разви'!N26=0,"не сформирован", "в стадии формирования")))</f>
        <v/>
      </c>
      <c r="CW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4" s="82" t="str">
        <f>IF('Социально-коммуникативное разви'!AI26="","",IF('Социально-коммуникативное разви'!AI26=2,"сформирован",IF('Социально-коммуникативное разви'!AI26=0,"не сформирован", "в стадии формирования")))</f>
        <v/>
      </c>
      <c r="CY24" s="82" t="str">
        <f>IF('Социально-коммуникативное разви'!AN26="","",IF('Социально-коммуникативное разви'!AN26=2,"сформирован",IF('Социально-коммуникативное разви'!AN26=0,"не сформирован", "в стадии формирования")))</f>
        <v/>
      </c>
      <c r="CZ24" s="82" t="str">
        <f>IF('Социально-коммуникативное разви'!AO26="","",IF('Социально-коммуникативное разви'!AO26=2,"сформирован",IF('Социально-коммуникативное разви'!AO26=0,"не сформирован", "в стадии формирования")))</f>
        <v/>
      </c>
      <c r="DA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4" s="82" t="str">
        <f>IF('Социально-коммуникативное разви'!AP26="","",IF('Социально-коммуникативное разви'!AP26=2,"сформирован",IF('Социально-коммуникативное разви'!AP26=0,"не сформирован", "в стадии формирования")))</f>
        <v/>
      </c>
      <c r="DC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4" s="82" t="str">
        <f>IF('Социально-коммуникативное разви'!AQ26="","",IF('Социально-коммуникативное разви'!AQ26=2,"сформирован",IF('Социально-коммуникативное разви'!AQ26=0,"не сформирован", "в стадии формирования")))</f>
        <v/>
      </c>
      <c r="DE24" s="82" t="str">
        <f>IF('Социально-коммуникативное разви'!AR26="","",IF('Социально-коммуникативное разви'!AR26=2,"сформирован",IF('Социально-коммуникативное разви'!AR26=0,"не сформирован", "в стадии формирования")))</f>
        <v/>
      </c>
      <c r="DF24" s="82" t="str">
        <f>IF('Социально-коммуникативное разви'!AS26="","",IF('Социально-коммуникативное разви'!AS26=2,"сформирован",IF('Социально-коммуникативное разви'!AS26=0,"не сформирован", "в стадии формирования")))</f>
        <v/>
      </c>
      <c r="DG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4" s="82" t="str">
        <f>IF('Социально-коммуникативное разви'!AT26="","",IF('Социально-коммуникативное разви'!AT26=2,"сформирован",IF('Социально-коммуникативное разви'!AT26=0,"не сформирован", "в стадии формирования")))</f>
        <v/>
      </c>
      <c r="DI24" s="82" t="str">
        <f>IF('Социально-коммуникативное разви'!AV26="","",IF('Социально-коммуникативное разви'!AV26=2,"сформирован",IF('Социально-коммуникативное разви'!AV26=0,"не сформирован", "в стадии формирования")))</f>
        <v/>
      </c>
      <c r="DJ24" s="82" t="str">
        <f>IF('Социально-коммуникативное разви'!AW26="","",IF('Социально-коммуникативное разви'!AW26=2,"сформирован",IF('Социально-коммуникативное разви'!AW26=0,"не сформирован", "в стадии формирования")))</f>
        <v/>
      </c>
      <c r="DK24" s="82" t="str">
        <f>IF('Социально-коммуникативное разви'!AX26="","",IF('Социально-коммуникативное разви'!AX26=2,"сформирован",IF('Социально-коммуникативное разви'!AX26=0,"не сформирован", "в стадии формирования")))</f>
        <v/>
      </c>
      <c r="DL24" s="82" t="str">
        <f>IF('Социально-коммуникативное разви'!AY26="","",IF('Социально-коммуникативное разви'!AY26=2,"сформирован",IF('Социально-коммуникативное разви'!AY26=0,"не сформирован", "в стадии формирования")))</f>
        <v/>
      </c>
      <c r="DM24" s="82" t="str">
        <f>IF('Физическое развитие'!K25="","",IF('Физическое развитие'!K25=2,"сформирован",IF('Физическое развитие'!K25=0,"не сформирован", "в стадии формирования")))</f>
        <v/>
      </c>
      <c r="DN24" s="82" t="e">
        <f>IF('Физическое развитие'!#REF!="","",IF('Физическое развитие'!#REF!=2,"сформирован",IF('Физическое развитие'!#REF!=0,"не сформирован", "в стадии формирования")))</f>
        <v>#REF!</v>
      </c>
      <c r="DO24" s="214" t="e">
        <f>IF('Социально-коммуникативное разви'!#REF!="","",IF('Социально-коммуникативное разви'!M26="","",IF('Социально-коммуникативное разви'!N26="","",IF('Социально-коммуникативное разви'!#REF!="","",IF('Социально-коммуникативное разви'!AI26="","",IF('Социально-коммуникативное разви'!AN26="","",IF('Социально-коммуникативное разви'!AO26="","",IF('Социально-коммуникативное разви'!#REF!="","",IF('Социально-коммуникативное разви'!AP26="","",IF('Социально-коммуникативное разви'!#REF!="","",IF('Социально-коммуникативное разви'!AQ26="","",IF('Социально-коммуникативное разви'!AR26="","",IF('Социально-коммуникативное разви'!AS26="","",IF('Социально-коммуникативное разви'!#REF!="","",IF('Социально-коммуникативное разви'!AT26="","",IF('Социально-коммуникативное разви'!AV26="","",IF('Социально-коммуникативное разви'!AW26="","",IF('Социально-коммуникативное разви'!AX26="","",IF('Социально-коммуникативное разви'!AY26="","",IF('Физическое развитие'!K25="","",IF('Физическое развитие'!#REF!="","",('Социально-коммуникативное разви'!#REF!+'Социально-коммуникативное разви'!M26+'Социально-коммуникативное разви'!N26+'Социально-коммуникативное разви'!#REF!+'Социально-коммуникативное разви'!AI26+'Социально-коммуникативное разви'!AN26+'Социально-коммуникативное разви'!AO26+'Социально-коммуникативное разви'!#REF!+'Социально-коммуникативное разви'!AP26+'Социально-коммуникативное разви'!#REF!+'Социально-коммуникативное разви'!AQ26+'Социально-коммуникативное разви'!AR26+'Социально-коммуникативное разви'!AS26+'Социально-коммуникативное разви'!#REF!+'Социально-коммуникативное разви'!AT26+'Социально-коммуникативное разви'!AV26+'Социально-коммуникативное разви'!AW26+'Социально-коммуникативное разви'!AX26+'Социально-коммуникативное разви'!AY26+'Физическое развитие'!K25+'Физическое развитие'!#REF!)/21)))))))))))))))))))))</f>
        <v>#REF!</v>
      </c>
      <c r="DP24" s="82" t="str">
        <f>'Целевые ориентиры'!CN25</f>
        <v/>
      </c>
      <c r="DQ24" s="82" t="str">
        <f>IF('Социально-коммуникативное разви'!D26="","",IF('Социально-коммуникативное разви'!D26=2,"сформирован",IF('Социально-коммуникативное разви'!D26=0,"не сформирован", "в стадии формирования")))</f>
        <v/>
      </c>
      <c r="DR24" s="82" t="str">
        <f>IF('Социально-коммуникативное разви'!E26="","",IF('Социально-коммуникативное разви'!E26=2,"сформирован",IF('Социально-коммуникативное разви'!E26=0,"не сформирован", "в стадии формирования")))</f>
        <v/>
      </c>
      <c r="DS24" s="82" t="str">
        <f>IF('Социально-коммуникативное разви'!F26="","",IF('Социально-коммуникативное разви'!F26=2,"сформирован",IF('Социально-коммуникативное разви'!F26=0,"не сформирован", "в стадии формирования")))</f>
        <v/>
      </c>
      <c r="DT24" s="82"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DU24" s="82" t="str">
        <f>IF('Социально-коммуникативное разви'!Q26="","",IF('Социально-коммуникативное разви'!Q26=2,"сформирован",IF('Социально-коммуникативное разви'!Q26=0,"не сформирован", "в стадии формирования")))</f>
        <v/>
      </c>
      <c r="DV24" s="82" t="str">
        <f>IF('Социально-коммуникативное разви'!R26="","",IF('Социально-коммуникативное разви'!R26=2,"сформирован",IF('Социально-коммуникативное разви'!R26=0,"не сформирован", "в стадии формирования")))</f>
        <v/>
      </c>
      <c r="DW24" s="82" t="str">
        <f>IF('Социально-коммуникативное разви'!S26="","",IF('Социально-коммуникативное разви'!S26=2,"сформирован",IF('Социально-коммуникативное разви'!S26=0,"не сформирован", "в стадии формирования")))</f>
        <v/>
      </c>
      <c r="DX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4" s="82" t="str">
        <f>IF('Социально-коммуникативное разви'!T26="","",IF('Социально-коммуникативное разви'!T26=2,"сформирован",IF('Социально-коммуникативное разви'!T26=0,"не сформирован", "в стадии формирования")))</f>
        <v/>
      </c>
      <c r="EB24" s="82" t="str">
        <f>IF('Социально-коммуникативное разви'!Y26="","",IF('Социально-коммуникативное разви'!Y26=2,"сформирован",IF('Социально-коммуникативное разви'!Y26=0,"не сформирован", "в стадии формирования")))</f>
        <v/>
      </c>
      <c r="EC24" s="82" t="str">
        <f>IF('Социально-коммуникативное разви'!Z26="","",IF('Социально-коммуникативное разви'!Z26=2,"сформирован",IF('Социально-коммуникативное разви'!Z26=0,"не сформирован", "в стадии формирования")))</f>
        <v/>
      </c>
      <c r="ED24" s="82" t="str">
        <f>IF('Социально-коммуникативное разви'!AU26="","",IF('Социально-коммуникативное разви'!AU26=2,"сформирован",IF('Социально-коммуникативное разви'!AU26=0,"не сформирован", "в стадии формирования")))</f>
        <v/>
      </c>
      <c r="EE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4" s="82" t="str">
        <f>IF('Социально-коммуникативное разви'!AZ26="","",IF('Социально-коммуникативное разви'!AZ26=2,"сформирован",IF('Социально-коммуникативное разви'!AZ26=0,"не сформирован", "в стадии формирования")))</f>
        <v/>
      </c>
      <c r="EG24" s="82" t="str">
        <f>IF('Социально-коммуникативное разви'!BA26="","",IF('Социально-коммуникативное разви'!BA26=2,"сформирован",IF('Социально-коммуникативное разви'!BA26=0,"не сформирован", "в стадии формирования")))</f>
        <v/>
      </c>
      <c r="EH24" s="82" t="str">
        <f>IF('Социально-коммуникативное разви'!BB26="","",IF('Социально-коммуникативное разви'!BB26=2,"сформирован",IF('Социально-коммуникативное разви'!BB26=0,"не сформирован", "в стадии формирования")))</f>
        <v/>
      </c>
      <c r="EI24" s="82" t="str">
        <f>IF('Познавательное развитие'!G26="","",IF('Познавательное развитие'!G26=2,"сформирован",IF('Познавательное развитие'!G26=0,"не сформирован", "в стадии формирования")))</f>
        <v/>
      </c>
      <c r="EJ24" s="82" t="e">
        <f>IF('Познавательное развитие'!#REF!="","",IF('Познавательное развитие'!#REF!=2,"сформирован",IF('Познавательное развитие'!#REF!=0,"не сформирован", "в стадии формирования")))</f>
        <v>#REF!</v>
      </c>
      <c r="EK24" s="82" t="str">
        <f>IF('Познавательное развитие'!H26="","",IF('Познавательное развитие'!H26=2,"сформирован",IF('Познавательное развитие'!H26=0,"не сформирован", "в стадии формирования")))</f>
        <v/>
      </c>
      <c r="EL24" s="82" t="e">
        <f>IF('Познавательное развитие'!#REF!="","",IF('Познавательное развитие'!#REF!=2,"сформирован",IF('Познавательное развитие'!#REF!=0,"не сформирован", "в стадии формирования")))</f>
        <v>#REF!</v>
      </c>
      <c r="EM24" s="82" t="str">
        <f>IF('Познавательное развитие'!T27="","",IF('Познавательное развитие'!T27=2,"сформирован",IF('Познавательное развитие'!T27=0,"не сформирован", "в стадии формирования")))</f>
        <v/>
      </c>
      <c r="EN24" s="82" t="e">
        <f>IF('Познавательное развитие'!#REF!="","",IF('Познавательное развитие'!#REF!=2,"сформирован",IF('Познавательное развитие'!#REF!=0,"не сформирован", "в стадии формирования")))</f>
        <v>#REF!</v>
      </c>
      <c r="EO24" s="82" t="str">
        <f>IF('Познавательное развитие'!U26="","",IF('Познавательное развитие'!U26=2,"сформирован",IF('Познавательное развитие'!U26=0,"не сформирован", "в стадии формирования")))</f>
        <v/>
      </c>
      <c r="EP24" s="82" t="str">
        <f>IF('Познавательное развитие'!W26="","",IF('Познавательное развитие'!W26=2,"сформирован",IF('Познавательное развитие'!W26=0,"не сформирован", "в стадии формирования")))</f>
        <v/>
      </c>
      <c r="EQ24" s="82" t="str">
        <f>IF('Познавательное развитие'!X26="","",IF('Познавательное развитие'!X26=2,"сформирован",IF('Познавательное развитие'!X26=0,"не сформирован", "в стадии формирования")))</f>
        <v/>
      </c>
      <c r="ER24" s="82" t="str">
        <f>IF('Познавательное развитие'!AB26="","",IF('Познавательное развитие'!AB26=2,"сформирован",IF('Познавательное развитие'!AB26=0,"не сформирован", "в стадии формирования")))</f>
        <v/>
      </c>
      <c r="ES24" s="82" t="str">
        <f>IF('Познавательное развитие'!AC26="","",IF('Познавательное развитие'!AC26=2,"сформирован",IF('Познавательное развитие'!AC26=0,"не сформирован", "в стадии формирования")))</f>
        <v/>
      </c>
      <c r="ET24" s="82" t="str">
        <f>IF('Познавательное развитие'!AD26="","",IF('Познавательное развитие'!AD26=2,"сформирован",IF('Познавательное развитие'!AD26=0,"не сформирован", "в стадии формирования")))</f>
        <v/>
      </c>
      <c r="EU24" s="82" t="str">
        <f>IF('Познавательное развитие'!AE26="","",IF('Познавательное развитие'!AE26=2,"сформирован",IF('Познавательное развитие'!AE26=0,"не сформирован", "в стадии формирования")))</f>
        <v/>
      </c>
      <c r="EV24" s="82" t="str">
        <f>IF('Познавательное развитие'!AF26="","",IF('Познавательное развитие'!AF26=2,"сформирован",IF('Познавательное развитие'!AF26=0,"не сформирован", "в стадии формирования")))</f>
        <v/>
      </c>
      <c r="EW24" s="82" t="e">
        <f>IF('Познавательное развитие'!#REF!="","",IF('Познавательное развитие'!#REF!=2,"сформирован",IF('Познавательное развитие'!#REF!=0,"не сформирован", "в стадии формирования")))</f>
        <v>#REF!</v>
      </c>
      <c r="EX24" s="82" t="str">
        <f>IF('Познавательное развитие'!AG26="","",IF('Познавательное развитие'!AG26=2,"сформирован",IF('Познавательное развитие'!AG26=0,"не сформирован", "в стадии формирования")))</f>
        <v/>
      </c>
      <c r="EY24" s="82" t="str">
        <f>IF('Познавательное развитие'!AH26="","",IF('Познавательное развитие'!AH26=2,"сформирован",IF('Познавательное развитие'!AH26=0,"не сформирован", "в стадии формирования")))</f>
        <v/>
      </c>
      <c r="EZ24" s="82" t="e">
        <f>IF('Познавательное развитие'!#REF!="","",IF('Познавательное развитие'!#REF!=2,"сформирован",IF('Познавательное развитие'!#REF!=0,"не сформирован", "в стадии формирования")))</f>
        <v>#REF!</v>
      </c>
      <c r="FA24" s="82" t="str">
        <f>IF('Познавательное развитие'!AI26="","",IF('Познавательное развитие'!AI26=2,"сформирован",IF('Познавательное развитие'!AI26=0,"не сформирован", "в стадии формирования")))</f>
        <v/>
      </c>
      <c r="FB24" s="82" t="str">
        <f>IF('Познавательное развитие'!AJ26="","",IF('Познавательное развитие'!AJ26=2,"сформирован",IF('Познавательное развитие'!AJ26=0,"не сформирован", "в стадии формирования")))</f>
        <v/>
      </c>
      <c r="FC24" s="82" t="str">
        <f>IF('Познавательное развитие'!AK26="","",IF('Познавательное развитие'!AK26=2,"сформирован",IF('Познавательное развитие'!AK26=0,"не сформирован", "в стадии формирования")))</f>
        <v/>
      </c>
      <c r="FD24" s="82" t="str">
        <f>IF('Познавательное развитие'!AL26="","",IF('Познавательное развитие'!AL26=2,"сформирован",IF('Познавательное развитие'!AL26=0,"не сформирован", "в стадии формирования")))</f>
        <v/>
      </c>
      <c r="FE24" s="82" t="str">
        <f>IF('Речевое развитие'!Q26="","",IF('Речевое развитие'!Q26=2,"сформирован",IF('Речевое развитие'!Q26=0,"не сформирован", "в стадии формирования")))</f>
        <v/>
      </c>
      <c r="FF24" s="82" t="str">
        <f>IF('Речевое развитие'!R25="","",IF('Речевое развитие'!R25=2,"сформирован",IF('Речевое развитие'!R25=0,"не сформирован", "в стадии формирования")))</f>
        <v/>
      </c>
      <c r="FG24" s="82" t="str">
        <f>IF('Речевое развитие'!S25="","",IF('Речевое развитие'!S25=2,"сформирован",IF('Речевое развитие'!S25=0,"не сформирован", "в стадии формирования")))</f>
        <v/>
      </c>
      <c r="FH24" s="82" t="str">
        <f>IF('Речевое развитие'!T25="","",IF('Речевое развитие'!T25=2,"сформирован",IF('Речевое развитие'!T25=0,"не сформирован", "в стадии формирования")))</f>
        <v/>
      </c>
      <c r="FI24" s="82" t="str">
        <f>IF('Речевое развитие'!U25="","",IF('Речевое развитие'!U25=2,"сформирован",IF('Речевое развитие'!U25=0,"не сформирован", "в стадии формирования")))</f>
        <v/>
      </c>
      <c r="FJ24" s="82" t="e">
        <f>IF('Речевое развитие'!#REF!="","",IF('Речевое развитие'!#REF!=2,"сформирован",IF('Речевое развитие'!#REF!=0,"не сформирован", "в стадии формирования")))</f>
        <v>#REF!</v>
      </c>
      <c r="FK24" s="82" t="str">
        <f>IF('Художественно-эстетическое разв'!S26="","",IF('Художественно-эстетическое разв'!S26=2,"сформирован",IF('Художественно-эстетическое разв'!S26=0,"не сформирован", "в стадии формирования")))</f>
        <v/>
      </c>
      <c r="FL24" s="82" t="str">
        <f>IF('Художественно-эстетическое разв'!T26="","",IF('Художественно-эстетическое разв'!T26=2,"сформирован",IF('Художественно-эстетическое разв'!T26=0,"не сформирован", "в стадии формирования")))</f>
        <v/>
      </c>
      <c r="FM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4" s="82" t="str">
        <f>IF('Физическое развитие'!T25="","",IF('Физическое развитие'!T25=2,"сформирован",IF('Физическое развитие'!T25=0,"не сформирован", "в стадии формирования")))</f>
        <v/>
      </c>
      <c r="FO24" s="82" t="str">
        <f>IF('Физическое развитие'!U25="","",IF('Физическое развитие'!U25=2,"сформирован",IF('Физическое развитие'!U25=0,"не сформирован", "в стадии формирования")))</f>
        <v/>
      </c>
      <c r="FP24" s="82" t="str">
        <f>IF('Физическое развитие'!V25="","",IF('Физическое развитие'!V25=2,"сформирован",IF('Физическое развитие'!V25=0,"не сформирован", "в стадии формирования")))</f>
        <v/>
      </c>
      <c r="FQ24" s="82" t="e">
        <f>IF('Физическое развитие'!#REF!="","",IF('Физическое развитие'!#REF!=2,"сформирован",IF('Физическое развитие'!#REF!=0,"не сформирован", "в стадии формирования")))</f>
        <v>#REF!</v>
      </c>
      <c r="FR24" s="214" t="str">
        <f>IF('Социально-коммуникативное разви'!D26="","",IF('Социально-коммуникативное разви'!E26="","",IF('Социально-коммуникативное разви'!F26="","",IF('Социально-коммуникативное разви'!G26="","",IF('Социально-коммуникативное разви'!Q26="","",IF('Социально-коммуникативное разви'!R26="","",IF('Социально-коммуникативное разви'!S26="","",IF('Социально-коммуникативное разви'!#REF!="","",IF('Социально-коммуникативное разви'!#REF!="","",IF('Социально-коммуникативное разви'!#REF!="","",IF('Социально-коммуникативное разви'!T26="","",IF('Социально-коммуникативное разви'!Y26="","",IF('Социально-коммуникативное разви'!Z26="","",IF('Социально-коммуникативное разви'!AU26="","",IF('Социально-коммуникативное разви'!#REF!="","",IF('Социально-коммуникативное разви'!AZ26="","",IF('Социально-коммуникативное разви'!BA26="","",IF('Социально-коммуникативное разви'!BB26="","",IF('Познавательное развитие'!G26="","",IF('Познавательное развитие'!#REF!="","",IF('Познавательное развитие'!H26="","",IF('Познавательное развитие'!#REF!="","",IF('Познавательное развитие'!T27="","",IF('Познавательное развитие'!#REF!="","",IF('Познавательное развитие'!U26="","",IF('Познавательное развитие'!W26="","",IF('Познавательное развитие'!X26="","",IF('Познавательное развитие'!AB26="","",IF('Познавательное развитие'!AC26="","",IF('Познавательное развитие'!AD26="","",IF('Познавательное развитие'!AE26="","",IF('Познавательное развитие'!AF26="","",IF('Познавательное развитие'!#REF!="","",IF('Познавательное развитие'!AG26="","",IF('Познавательное развитие'!AH26="","",IF('Познавательное развитие'!#REF!="","",IF('Познавательное развитие'!AI26="","",IF('Познавательное развитие'!AJ26="","",IF('Познавательное развитие'!AK26="","",IF('Познавательное развитие'!AL26="","",IF('Речевое развитие'!Q26="","",IF('Речевое развитие'!R25="","",IF('Речевое развитие'!S25="","",IF('Речевое развитие'!T25="","",IF('Речевое развитие'!U25="","",IF('Речевое развитие'!#REF!="","",IF('Художественно-эстетическое разв'!S26="","",IF('Художественно-эстетическое разв'!T26="","",IF('Художественно-эстетическое разв'!#REF!="","",IF('Физическое развитие'!T25="","",IF('Физическое развитие'!U25="","",IF('Физическое развитие'!V25="","",IF('Физическое развитие'!#REF!="","",('Социально-коммуникативное разви'!D26+'Социально-коммуникативное разви'!E26+'Социально-коммуникативное разви'!F26+'Социально-коммуникативное разви'!G26+'Социально-коммуникативное разви'!Q26+'Социально-коммуникативное разви'!R26+'Социально-коммуникативное разви'!S26+'Социально-коммуникативное разви'!#REF!+'Социально-коммуникативное разви'!#REF!+'Социально-коммуникативное разви'!#REF!+'Социально-коммуникативное разви'!T26+'Социально-коммуникативное разви'!Y26+'Социально-коммуникативное разви'!Z26+'Социально-коммуникативное разви'!AU26+'Социально-коммуникативное разви'!#REF!+'Социально-коммуникативное разви'!AZ26+'Социально-коммуникативное разви'!BA26+'Социально-коммуникативное разви'!BB26+'Познавательное развитие'!G26+'Познавательное развитие'!#REF!+'Познавательное развитие'!H26+'Познавательное развитие'!#REF!+'Познавательное развитие'!T27+'Познавательное развитие'!#REF!+'Познавательное развитие'!U26+'Познавательное развитие'!W26+'Познавательное развитие'!X26+'Познавательное развитие'!AB26+'Познавательное развитие'!AC26+'Познавательное развитие'!AD26+'Познавательное развитие'!AE26+'Познавательное развитие'!AF26+'Познавательное развитие'!#REF!+'Познавательное развитие'!AG26+'Познавательное развитие'!AH26+'Познавательное развитие'!#REF!+'Познавательное развитие'!AI26+'Познавательное развитие'!AJ26+'Познавательное развитие'!AK26+'Познавательное развитие'!AL26+'Речевое развитие'!Q26+'Речевое развитие'!R25+'Речевое развитие'!S25+'Речевое развитие'!T25+'Речевое развитие'!U25+'Речевое развитие'!#REF!+'Художественно-эстетическое разв'!S26+'Художественно-эстетическое разв'!T26+'Художественно-эстетическое разв'!#REF!+'Физическое развитие'!T25+'Физическое развитие'!U25+'Физическое развитие'!V25+'Физическое развитие'!#REF!)/53)))))))))))))))))))))))))))))))))))))))))))))))))))))</f>
        <v/>
      </c>
      <c r="FS24" s="82" t="str">
        <f>'Целевые ориентиры'!EC25</f>
        <v/>
      </c>
    </row>
    <row r="25" spans="1:175">
      <c r="A25" s="82">
        <f>список!A24</f>
        <v>23</v>
      </c>
      <c r="B25" s="82" t="str">
        <f>IF(список!B24="","",список!B24)</f>
        <v/>
      </c>
      <c r="C25" s="82">
        <f>список!C24</f>
        <v>0</v>
      </c>
      <c r="D25" s="82" t="str">
        <f>IF('Социально-коммуникативное разви'!AA27="","",IF('Социально-коммуникативное разви'!AA27=2,"сформирован",IF('Социально-коммуникативное разви'!AA27=0,"не сформирован", "в стадии формирования")))</f>
        <v/>
      </c>
      <c r="E25" s="82" t="str">
        <f>IF('Социально-коммуникативное разви'!AF27="","",IF('Социально-коммуникативное разви'!AF27=2,"сформирован",IF('Социально-коммуникативное разви'!AF27=0,"не сформирован", "в стадии формирования")))</f>
        <v/>
      </c>
      <c r="F25" s="82" t="str">
        <f>IF('Социально-коммуникативное разви'!AG27="","",IF('Социально-коммуникативное разви'!AG27=2,"сформирован",IF('Социально-коммуникативное разви'!AG27=0,"не сформирован", "в стадии формирования")))</f>
        <v/>
      </c>
      <c r="G25" s="82" t="str">
        <f>IF('Социально-коммуникативное разви'!AH27="","",IF('Социально-коммуникативное разви'!AH27=2,"сформирован",IF('Социально-коммуникативное разви'!AH27=0,"не сформирован", "в стадии формирования")))</f>
        <v/>
      </c>
      <c r="H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5" s="82" t="str">
        <f>IF('Социально-коммуникативное разви'!AJ27="","",IF('Социально-коммуникативное разви'!AJ27=2,"сформирован",IF('Социально-коммуникативное разви'!AJ27=0,"не сформирован", "в стадии формирования")))</f>
        <v/>
      </c>
      <c r="K25" s="82" t="str">
        <f>IF('Социально-коммуникативное разви'!AK27="","",IF('Социально-коммуникативное разви'!AK27=2,"сформирован",IF('Социально-коммуникативное разви'!AK27=0,"не сформирован", "в стадии формирования")))</f>
        <v/>
      </c>
      <c r="L25" s="82" t="e">
        <f>IF('Познавательное развитие'!#REF!="","",IF('Познавательное развитие'!#REF!=2,"сформирован",IF('Познавательное развитие'!#REF!=0,"не сформирован", "в стадии формирования")))</f>
        <v>#REF!</v>
      </c>
      <c r="M25" s="82" t="str">
        <f>IF('Познавательное развитие'!D27="","",IF('Познавательное развитие'!D27=2,"сформирован",IF('Познавательное развитие'!D27=0,"не сформирован", "в стадии формирования")))</f>
        <v/>
      </c>
      <c r="N25" s="82" t="e">
        <f>IF('Познавательное развитие'!#REF!="","",IF('Познавательное развитие'!#REF!=2,"сформирован",IF('Познавательное развитие'!#REF!=0,"не сформирован", "в стадии формирования")))</f>
        <v>#REF!</v>
      </c>
      <c r="O25" s="82" t="str">
        <f>IF('Познавательное развитие'!I27="","",IF('Познавательное развитие'!I27=2,"сформирован",IF('Познавательное развитие'!I27=0,"не сформирован", "в стадии формирования")))</f>
        <v/>
      </c>
      <c r="P25" s="82" t="str">
        <f>IF('Познавательное развитие'!M27="","",IF('Познавательное развитие'!M27=2,"сформирован",IF('Познавательное развитие'!M27=0,"не сформирован", "в стадии формирования")))</f>
        <v/>
      </c>
      <c r="Q25" s="82" t="str">
        <f>IF('Познавательное развитие'!N27="","",IF('Познавательное развитие'!N27=2,"сформирован",IF('Познавательное развитие'!N27=0,"не сформирован", "в стадии формирования")))</f>
        <v/>
      </c>
      <c r="R25" s="82" t="str">
        <f>IF('Познавательное развитие'!O27="","",IF('Познавательное развитие'!O27=2,"сформирован",IF('Познавательное развитие'!O27=0,"не сформирован", "в стадии формирования")))</f>
        <v/>
      </c>
      <c r="S25" s="82" t="str">
        <f>IF('Познавательное развитие'!P27="","",IF('Познавательное развитие'!P27=2,"сформирован",IF('Познавательное развитие'!P27=0,"не сформирован", "в стадии формирования")))</f>
        <v/>
      </c>
      <c r="T25" s="82" t="str">
        <f>IF('Познавательное развитие'!Q27="","",IF('Познавательное развитие'!Q27=2,"сформирован",IF('Познавательное развитие'!Q27=0,"не сформирован", "в стадии формирования")))</f>
        <v/>
      </c>
      <c r="U25" s="82" t="str">
        <f>IF('Познавательное развитие'!Y27="","",IF('Познавательное развитие'!Y27=2,"сформирован",IF('Познавательное развитие'!Y27=0,"не сформирован", "в стадии формирования")))</f>
        <v/>
      </c>
      <c r="V25" s="82"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W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5" s="82" t="str">
        <f>IF('Художественно-эстетическое разв'!G27="","",IF('Художественно-эстетическое разв'!G27=2,"сформирован",IF('Художественно-эстетическое разв'!G27=0,"не сформирован", "в стадии формирования")))</f>
        <v/>
      </c>
      <c r="Y25" s="82" t="str">
        <f>IF('Художественно-эстетическое разв'!H27="","",IF('Художественно-эстетическое разв'!H27=2,"сформирован",IF('Художественно-эстетическое разв'!H27=0,"не сформирован", "в стадии формирования")))</f>
        <v/>
      </c>
      <c r="Z25" s="82" t="str">
        <f>IF('Художественно-эстетическое разв'!I27="","",IF('Художественно-эстетическое разв'!I27=2,"сформирован",IF('Художественно-эстетическое разв'!I27=0,"не сформирован", "в стадии формирования")))</f>
        <v/>
      </c>
      <c r="AA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5" s="82" t="str">
        <f>IF('Художественно-эстетическое разв'!L27="","",IF('Художественно-эстетическое разв'!L27=2,"сформирован",IF('Художественно-эстетическое разв'!L27=0,"не сформирован", "в стадии формирования")))</f>
        <v/>
      </c>
      <c r="AC25" s="82" t="str">
        <f>IF('Художественно-эстетическое разв'!M27="","",IF('Художественно-эстетическое разв'!M27=2,"сформирован",IF('Художественно-эстетическое разв'!M27=0,"не сформирован", "в стадии формирования")))</f>
        <v/>
      </c>
      <c r="AD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5" s="82" t="str">
        <f>IF('Художественно-эстетическое разв'!U27="","",IF('Художественно-эстетическое разв'!U27=2,"сформирован",IF('Художественно-эстетическое разв'!U27=0,"не сформирован", "в стадии формирования")))</f>
        <v/>
      </c>
      <c r="AG25" s="82" t="str">
        <f>IF('Физическое развитие'!W26="","",IF('Физическое развитие'!W26=2,"сформирован",IF('Физическое развитие'!W26=0,"не сформирован", "в стадии формирования")))</f>
        <v/>
      </c>
      <c r="AH25" s="214" t="str">
        <f>IF('Социально-коммуникативное разви'!AA27="","",IF('Социально-коммуникативное разви'!AF27="","",IF('Социально-коммуникативное разви'!AG27="","",IF('Социально-коммуникативное разви'!AH27="","",IF('Социально-коммуникативное разви'!#REF!="","",IF('Социально-коммуникативное разви'!#REF!="","",IF('Социально-коммуникативное разви'!AJ27="","",IF('Социально-коммуникативное разви'!AK27="","",IF('Познавательное развитие'!#REF!="","",IF('Познавательное развитие'!D27="","",IF('Познавательное развитие'!#REF!="","",IF('Познавательное развитие'!I27="","",IF('Познавательное развитие'!M27="","",IF('Познавательное развитие'!N27="","",IF('Познавательное развитие'!O27="","",IF('Познавательное развитие'!P27="","",IF('Познавательное развитие'!Q27="","",IF('Познавательное развитие'!Y27="","",IF('Художественно-эстетическое разв'!D27="","",IF('Художественно-эстетическое разв'!#REF!="","",IF('Художественно-эстетическое разв'!G27="","",IF('Художественно-эстетическое разв'!H27="","",IF('Художественно-эстетическое разв'!I27="","",IF('Художественно-эстетическое разв'!#REF!="","",IF('Художественно-эстетическое разв'!L27="","",IF('Художественно-эстетическое разв'!M27="","",IF('Художественно-эстетическое разв'!#REF!="","",IF('Художественно-эстетическое разв'!#REF!="","",IF('Художественно-эстетическое разв'!U27="","",IF('Физическое развитие'!#REF!="","",('Социально-коммуникативное разви'!AA27+'Социально-коммуникативное разви'!AF27+'Социально-коммуникативное разви'!AG27+'Социально-коммуникативное разви'!AH27+'Социально-коммуникативное разви'!#REF!+'Социально-коммуникативное разви'!#REF!+'Социально-коммуникативное разви'!AJ27+'Социально-коммуникативное разви'!AK27+'Познавательное развитие'!#REF!+'Познавательное развитие'!D27+'Познавательное развитие'!#REF!+'Познавательное развитие'!I27+'Познавательное развитие'!M27+'Познавательное развитие'!N27+'Познавательное развитие'!O27+'Познавательное развитие'!P27+'Познавательное развитие'!Q27+'Познавательное развитие'!Y27+'Художественно-эстетическое разв'!D27+'Художественно-эстетическое разв'!#REF!+'Художественно-эстетическое разв'!G27+'Художественно-эстетическое разв'!H27+'Художественно-эстетическое разв'!I27+'Художественно-эстетическое разв'!#REF!+'Художественно-эстетическое разв'!L27+'Художественно-эстетическое разв'!M27+'Художественно-эстетическое разв'!#REF!+'Художественно-эстетическое разв'!#REF!+'Художественно-эстетическое разв'!U27+'Физическое развитие'!#REF!)/30))))))))))))))))))))))))))))))</f>
        <v/>
      </c>
      <c r="AI25" s="82" t="str">
        <f>'Целевые ориентиры'!AA26</f>
        <v/>
      </c>
      <c r="AJ25" s="82"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AK25" s="82"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AL25" s="82" t="str">
        <f>IF('Социально-коммуникативное разви'!I27="","",IF('Социально-коммуникативное разви'!I27=2,"сформирован",IF('Социально-коммуникативное разви'!I27=0,"не сформирован", "в стадии формирования")))</f>
        <v/>
      </c>
      <c r="AM25" s="82" t="str">
        <f>IF('Социально-коммуникативное разви'!J27="","",IF('Социально-коммуникативное разви'!J27=2,"сформирован",IF('Социально-коммуникативное разви'!J27=0,"не сформирован", "в стадии формирования")))</f>
        <v/>
      </c>
      <c r="AN25" s="82"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AO25" s="82"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AP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5" s="82" t="str">
        <f>IF('Социально-коммуникативное разви'!X27="","",IF('Социально-коммуникативное разви'!X27=2,"сформирован",IF('Социально-коммуникативное разви'!X27=0,"не сформирован", "в стадии формирования")))</f>
        <v/>
      </c>
      <c r="AR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5" s="82" t="e">
        <f>IF('Познавательное развитие'!#REF!="","",IF('Познавательное развитие'!#REF!=2,"сформирован",IF('Познавательное развитие'!#REF!=0,"не сформирован", "в стадии формирования")))</f>
        <v>#REF!</v>
      </c>
      <c r="AT25" s="82" t="str">
        <f>IF('Познавательное развитие'!V27="","",IF('Познавательное развитие'!V27=2,"сформирован",IF('Познавательное развитие'!V27=0,"не сформирован", "в стадии формирования")))</f>
        <v/>
      </c>
      <c r="AU25" s="82" t="str">
        <f>IF('Художественно-эстетическое разв'!Z27="","",IF('Художественно-эстетическое разв'!Z27=2,"сформирован",IF('Художественно-эстетическое разв'!Z27=0,"не сформирован", "в стадии формирования")))</f>
        <v/>
      </c>
      <c r="AV25" s="82" t="str">
        <f>IF('Художественно-эстетическое разв'!AE27="","",IF('Художественно-эстетическое разв'!AE27=2,"сформирован",IF('Художественно-эстетическое разв'!AE27=0,"не сформирован", "в стадии формирования")))</f>
        <v/>
      </c>
      <c r="AW25" s="82" t="e">
        <f>IF('Физическое развитие'!#REF!="","",IF('Физическое развитие'!#REF!=2,"сформирован",IF('Физическое развитие'!#REF!=0,"не сформирован", "в стадии формирования")))</f>
        <v>#REF!</v>
      </c>
      <c r="AX25" s="82" t="e">
        <f>IF('Физическое развитие'!#REF!="","",IF('Физическое развитие'!#REF!=2,"сформирован",IF('Физическое развитие'!#REF!=0,"не сформирован", "в стадии формирования")))</f>
        <v>#REF!</v>
      </c>
      <c r="AY25" s="214" t="str">
        <f>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разви'!#REF!="","",IF('Социально-коммуникативное разви'!X27="","",IF('Социально-коммуникативное разви'!#REF!="","",IF('Познавательное развитие'!#REF!="","",IF('Познавательное развитие'!V27="","",IF('Художественно-эстетическое разв'!Z27="","",IF('Художественно-эстетическое разв'!AE27="","",IF('Физическое развитие'!#REF!="","",IF('Физическое развитие'!#REF!="","",('Социально-коммуникативное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разви'!#REF!+'Социально-коммуникативное разви'!X27+'Социально-коммуникативное разви'!#REF!+'Познавательное развитие'!#REF!+'Познавательное развитие'!V27+'Художественно-эстетическое разв'!Z27+'Художественно-эстетическое разв'!AE27+'Физическое развитие'!#REF!+'Физическое развитие'!#REF!)/15)))))))))))))))</f>
        <v/>
      </c>
      <c r="AZ25" s="82" t="str">
        <f>'Целевые ориентиры'!AM26</f>
        <v/>
      </c>
      <c r="BA25" s="82" t="str">
        <f>IF('Социально-коммуникативное разви'!U27="","",IF('Социально-коммуникативное разви'!U27=2,"сформирован",IF('Социально-коммуникативное разви'!U27=0,"не сформирован", "в стадии формирования")))</f>
        <v/>
      </c>
      <c r="BB25" s="82" t="str">
        <f>IF('Социально-коммуникативное разви'!V27="","",IF('Социально-коммуникативное разви'!V27=2,"сформирован",IF('Социально-коммуникативное разви'!V27=0,"не сформирован", "в стадии формирования")))</f>
        <v/>
      </c>
      <c r="BC25" s="82" t="str">
        <f>IF('Социально-коммуникативное разви'!W27="","",IF('Социально-коммуникативное разви'!W27=2,"сформирован",IF('Социально-коммуникативное разви'!W27=0,"не сформирован", "в стадии формирования")))</f>
        <v/>
      </c>
      <c r="BD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5" s="82" t="str">
        <f>IF('Художественно-эстетическое разв'!AC27="","",IF('Художественно-эстетическое разв'!AC27=2,"сформирован",IF('Художественно-эстетическое разв'!AC27=0,"не сформирован", "в стадии формирования")))</f>
        <v/>
      </c>
      <c r="BG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5" s="82" t="str">
        <f>IF('Художественно-эстетическое разв'!AD27="","",IF('Художественно-эстетическое разв'!AD27=2,"сформирован",IF('Художественно-эстетическое разв'!AD27=0,"не сформирован", "в стадии формирования")))</f>
        <v/>
      </c>
      <c r="BI25" s="214" t="str">
        <f>IF('Социально-коммуникативное разви'!U27="","",IF('Социально-коммуникативное разви'!V27="","",IF('Социально-коммуникативное разви'!W27="","",IF('Художественно-эстетическое разв'!#REF!="","",IF('Художественно-эстетическое разв'!#REF!="","",IF('Художественно-эстетическое разв'!AC27="","",IF('Художественно-эстетическое разв'!#REF!="","",IF('Художественно-эстетическое разв'!AD27="","",('Социально-коммуникативное разви'!U27+'Социально-коммуникативное разви'!V27+'Социально-коммуникативное разви'!W27+'Художественно-эстетическое разв'!#REF!+'Художественно-эстетическое разв'!#REF!+'Художественно-эстетическое разв'!AC27+'Художественно-эстетическое разв'!#REF!+'Художественно-эстетическое разв'!AD27)/8))))))))</f>
        <v/>
      </c>
      <c r="BJ25" s="82" t="str">
        <f>'Целевые ориентиры'!AT26</f>
        <v/>
      </c>
      <c r="BK25" s="82" t="str">
        <f>IF('Речевое развитие'!D27="","",IF('Речевое развитие'!D27=2,"сформирован",IF('Речевое развитие'!D27=0,"не сформирован", "в стадии формирования")))</f>
        <v/>
      </c>
      <c r="BL25" s="82" t="e">
        <f>IF('Речевое развитие'!#REF!="","",IF('Речевое развитие'!#REF!=2,"сформирован",IF('Речевое развитие'!#REF!=0,"не сформирован", "в стадии формирования")))</f>
        <v>#REF!</v>
      </c>
      <c r="BM25" s="82" t="str">
        <f>IF('Речевое развитие'!E26="","",IF('Речевое развитие'!E26=2,"сформирован",IF('Речевое развитие'!E26=0,"не сформирован", "в стадии формирования")))</f>
        <v/>
      </c>
      <c r="BN25" s="82" t="str">
        <f>IF('Речевое развитие'!F26="","",IF('Речевое развитие'!F26=2,"сформирован",IF('Речевое развитие'!F26=0,"не сформирован", "в стадии формирования")))</f>
        <v/>
      </c>
      <c r="BO25" s="82" t="str">
        <f>IF('Речевое развитие'!G26="","",IF('Речевое развитие'!G26=2,"сформирован",IF('Речевое развитие'!G26=0,"не сформирован", "в стадии формирования")))</f>
        <v/>
      </c>
      <c r="BP25" s="82" t="str">
        <f>IF('Речевое развитие'!H26="","",IF('Речевое развитие'!H26=2,"сформирован",IF('Речевое развитие'!H26=0,"не сформирован", "в стадии формирования")))</f>
        <v/>
      </c>
      <c r="BQ25" s="82" t="e">
        <f>IF('Речевое развитие'!#REF!="","",IF('Речевое развитие'!#REF!=2,"сформирован",IF('Речевое развитие'!#REF!=0,"не сформирован", "в стадии формирования")))</f>
        <v>#REF!</v>
      </c>
      <c r="BR25" s="82" t="str">
        <f>IF('Речевое развитие'!I26="","",IF('Речевое развитие'!I26=2,"сформирован",IF('Речевое развитие'!I26=0,"не сформирован", "в стадии формирования")))</f>
        <v/>
      </c>
      <c r="BS25" s="82" t="str">
        <f>IF('Речевое развитие'!J26="","",IF('Речевое развитие'!J26=2,"сформирован",IF('Речевое развитие'!J26=0,"не сформирован", "в стадии формирования")))</f>
        <v/>
      </c>
      <c r="BT25" s="82" t="str">
        <f>IF('Речевое развитие'!K26="","",IF('Речевое развитие'!K26=2,"сформирован",IF('Речевое развитие'!K26=0,"не сформирован", "в стадии формирования")))</f>
        <v/>
      </c>
      <c r="BU25" s="82" t="str">
        <f>IF('Речевое развитие'!L26="","",IF('Речевое развитие'!L26=2,"сформирован",IF('Речевое развитие'!L26=0,"не сформирован", "в стадии формирования")))</f>
        <v/>
      </c>
      <c r="BV25" s="82" t="str">
        <f>IF('Речевое развитие'!M26="","",IF('Речевое развитие'!M26=2,"сформирован",IF('Речевое развитие'!M26=0,"не сформирован", "в стадии формирования")))</f>
        <v/>
      </c>
      <c r="BW25" s="82" t="str">
        <f>IF('Речевое развитие'!N26="","",IF('Речевое развитие'!N26=2,"сформирован",IF('Речевое развитие'!N26=0,"не сформирован", "в стадии формирования")))</f>
        <v/>
      </c>
      <c r="BX25" s="214" t="str">
        <f>IF('Речевое развитие'!D27="","",IF('Речевое развитие'!#REF!="","",IF('Речевое развитие'!E26="","",IF('Речевое развитие'!F26="","",IF('Речевое развитие'!G26="","",IF('Речевое развитие'!H26="","",IF('Речевое развитие'!#REF!="","",IF('Речевое развитие'!I26="","",IF('Речевое развитие'!J26="","",IF('Речевое развитие'!K26="","",IF('Речевое развитие'!L26="","",IF('Речевое развитие'!M26="","",IF('Речевое развитие'!N26="","",('Речевое развитие'!D27+'Речевое развитие'!#REF!+'Речевое развитие'!E26+'Речевое развитие'!F26+'Речевое развитие'!G26+'Речевое развитие'!H26+'Речевое развитие'!#REF!+'Речевое развитие'!I26+'Речевое развитие'!J26+'Речевое развитие'!K26+'Речевое развитие'!L26+'Речевое развитие'!M26+'Речевое развитие'!N26)/13)))))))))))))</f>
        <v/>
      </c>
      <c r="BY25" s="82" t="str">
        <f>'Целевые ориентиры'!BG26</f>
        <v/>
      </c>
      <c r="BZ25" s="82" t="str">
        <f>IF('Художественно-эстетическое разв'!Y27="","",IF('Художественно-эстетическое разв'!Y27=2,"сформирован",IF('Художественно-эстетическое разв'!Y27=0,"не сформирован", "в стадии формирования")))</f>
        <v/>
      </c>
      <c r="CA25" s="82" t="e">
        <f>IF('Физическое развитие'!#REF!="","",IF('Физическое развитие'!#REF!=2,"сформирован",IF('Физическое развитие'!#REF!=0,"не сформирован", "в стадии формирования")))</f>
        <v>#REF!</v>
      </c>
      <c r="CB25" s="82" t="e">
        <f>IF('Физическое развитие'!#REF!="","",IF('Физическое развитие'!#REF!=2,"сформирован",IF('Физическое развитие'!#REF!=0,"не сформирован", "в стадии формирования")))</f>
        <v>#REF!</v>
      </c>
      <c r="CC25" s="82" t="str">
        <f>IF('Физическое развитие'!D26="","",IF('Физическое развитие'!D26=2,"сформирован",IF('Физическое развитие'!D26=0,"не сформирован", "в стадии формирования")))</f>
        <v/>
      </c>
      <c r="CD25" s="82" t="str">
        <f>IF('Физическое развитие'!E26="","",IF('Физическое развитие'!E26=2,"сформирован",IF('Физическое развитие'!E26=0,"не сформирован", "в стадии формирования")))</f>
        <v/>
      </c>
      <c r="CE25" s="82" t="str">
        <f>IF('Физическое развитие'!F26="","",IF('Физическое развитие'!F26=2,"сформирован",IF('Физическое развитие'!F26=0,"не сформирован", "в стадии формирования")))</f>
        <v/>
      </c>
      <c r="CF25" s="82" t="str">
        <f>IF('Физическое развитие'!H26="","",IF('Физическое развитие'!H26=2,"сформирован",IF('Физическое развитие'!H26=0,"не сформирован", "в стадии формирования")))</f>
        <v/>
      </c>
      <c r="CG25" s="82" t="str">
        <f>IF('Физическое развитие'!I26="","",IF('Физическое развитие'!I26=2,"сформирован",IF('Физическое развитие'!I26=0,"не сформирован", "в стадии формирования")))</f>
        <v/>
      </c>
      <c r="CH25" s="82" t="str">
        <f>IF('Физическое развитие'!J26="","",IF('Физическое развитие'!J26=2,"сформирован",IF('Физическое развитие'!J26=0,"не сформирован", "в стадии формирования")))</f>
        <v/>
      </c>
      <c r="CI25" s="82" t="str">
        <f>IF('Физическое развитие'!L26="","",IF('Физическое развитие'!L26=2,"сформирован",IF('Физическое развитие'!L26=0,"не сформирован", "в стадии формирования")))</f>
        <v/>
      </c>
      <c r="CJ25" s="82" t="str">
        <f>IF('Физическое развитие'!M26="","",IF('Физическое развитие'!M26=2,"сформирован",IF('Физическое развитие'!M26=0,"не сформирован", "в стадии формирования")))</f>
        <v/>
      </c>
      <c r="CK25" s="82" t="e">
        <f>IF('Физическое развитие'!#REF!="","",IF('Физическое развитие'!#REF!=2,"сформирован",IF('Физическое развитие'!#REF!=0,"не сформирован", "в стадии формирования")))</f>
        <v>#REF!</v>
      </c>
      <c r="CL25" s="82" t="e">
        <f>IF('Физическое развитие'!#REF!="","",IF('Физическое развитие'!#REF!=2,"сформирован",IF('Физическое развитие'!#REF!=0,"не сформирован", "в стадии формирования")))</f>
        <v>#REF!</v>
      </c>
      <c r="CM25" s="82" t="e">
        <f>IF('Физическое развитие'!#REF!="","",IF('Физическое развитие'!#REF!=2,"сформирован",IF('Физическое развитие'!#REF!=0,"не сформирован", "в стадии формирования")))</f>
        <v>#REF!</v>
      </c>
      <c r="CN25" s="82" t="str">
        <f>IF('Физическое развитие'!N26="","",IF('Физическое развитие'!N26=2,"сформирован",IF('Физическое развитие'!N26=0,"не сформирован", "в стадии формирования")))</f>
        <v/>
      </c>
      <c r="CO25" s="82" t="str">
        <f>IF('Физическое развитие'!O26="","",IF('Физическое развитие'!O26=2,"сформирован",IF('Физическое развитие'!O26=0,"не сформирован", "в стадии формирования")))</f>
        <v/>
      </c>
      <c r="CP25" s="82" t="str">
        <f>IF('Физическое развитие'!P26="","",IF('Физическое развитие'!P26=2,"сформирован",IF('Физическое развитие'!P26=0,"не сформирован", "в стадии формирования")))</f>
        <v/>
      </c>
      <c r="CQ25" s="82" t="str">
        <f>IF('Физическое развитие'!Q26="","",IF('Физическое развитие'!Q26=2,"сформирован",IF('Физическое развитие'!Q26=0,"не сформирован", "в стадии формирования")))</f>
        <v/>
      </c>
      <c r="CR25" s="214" t="str">
        <f>IF('Художественно-эстетическое разв'!Y27="","",IF('Физическое развитие'!#REF!="","",IF('Физическое развитие'!#REF!="","",IF('Физическое развитие'!D26="","",IF('Физическое развитие'!E26="","",IF('Физическое развитие'!F26="","",IF('Физическое развитие'!H26="","",IF('Физическое развитие'!I26="","",IF('Физическое развитие'!J26="","",IF('Физическое развитие'!L26="","",IF('Физическое развитие'!M26="","",IF('Физическое развитие'!#REF!="","",IF('Физическое развитие'!#REF!="","",IF('Физическое развитие'!#REF!="","",IF('Физическое развитие'!N26="","",IF('Физическое развитие'!O26="","",IF('Физическое развитие'!P26="","",IF('Физическое развитие'!Q26="","",('Художественно-эстетическое разв'!Y27+'Физическое развитие'!#REF!+'Физическое развитие'!#REF!+'Физическое развитие'!D26+'Физическое развитие'!E26+'Физическое развитие'!F26+'Физическое развитие'!H26+'Физическое развитие'!I26+'Физическое развитие'!J26+'Физическое развитие'!L26+'Физическое развитие'!M26+'Физическое развитие'!#REF!+'Физическое развитие'!#REF!+'Физическое развитие'!#REF!+'Физическое развитие'!N26+'Физическое развитие'!O26+'Физическое развитие'!P26+'Физическое развитие'!Q26)/18))))))))))))))))))</f>
        <v/>
      </c>
      <c r="CS25" s="82" t="str">
        <f>'Целевые ориентиры'!BW26</f>
        <v/>
      </c>
      <c r="CT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5" s="82"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CV25" s="82" t="str">
        <f>IF('Социально-коммуникативное разви'!N27="","",IF('Социально-коммуникативное разви'!N27=2,"сформирован",IF('Социально-коммуникативное разви'!N27=0,"не сформирован", "в стадии формирования")))</f>
        <v/>
      </c>
      <c r="CW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5" s="82" t="str">
        <f>IF('Социально-коммуникативное разви'!AI27="","",IF('Социально-коммуникативное разви'!AI27=2,"сформирован",IF('Социально-коммуникативное разви'!AI27=0,"не сформирован", "в стадии формирования")))</f>
        <v/>
      </c>
      <c r="CY25" s="82" t="str">
        <f>IF('Социально-коммуникативное разви'!AN27="","",IF('Социально-коммуникативное разви'!AN27=2,"сформирован",IF('Социально-коммуникативное разви'!AN27=0,"не сформирован", "в стадии формирования")))</f>
        <v/>
      </c>
      <c r="CZ25" s="82" t="str">
        <f>IF('Социально-коммуникативное разви'!AO27="","",IF('Социально-коммуникативное разви'!AO27=2,"сформирован",IF('Социально-коммуникативное разви'!AO27=0,"не сформирован", "в стадии формирования")))</f>
        <v/>
      </c>
      <c r="DA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5" s="82" t="str">
        <f>IF('Социально-коммуникативное разви'!AP27="","",IF('Социально-коммуникативное разви'!AP27=2,"сформирован",IF('Социально-коммуникативное разви'!AP27=0,"не сформирован", "в стадии формирования")))</f>
        <v/>
      </c>
      <c r="DC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5" s="82" t="str">
        <f>IF('Социально-коммуникативное разви'!AQ27="","",IF('Социально-коммуникативное разви'!AQ27=2,"сформирован",IF('Социально-коммуникативное разви'!AQ27=0,"не сформирован", "в стадии формирования")))</f>
        <v/>
      </c>
      <c r="DE25" s="82" t="str">
        <f>IF('Социально-коммуникативное разви'!AR27="","",IF('Социально-коммуникативное разви'!AR27=2,"сформирован",IF('Социально-коммуникативное разви'!AR27=0,"не сформирован", "в стадии формирования")))</f>
        <v/>
      </c>
      <c r="DF25" s="82" t="str">
        <f>IF('Социально-коммуникативное разви'!AS27="","",IF('Социально-коммуникативное разви'!AS27=2,"сформирован",IF('Социально-коммуникативное разви'!AS27=0,"не сформирован", "в стадии формирования")))</f>
        <v/>
      </c>
      <c r="DG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5" s="82" t="str">
        <f>IF('Социально-коммуникативное разви'!AT27="","",IF('Социально-коммуникативное разви'!AT27=2,"сформирован",IF('Социально-коммуникативное разви'!AT27=0,"не сформирован", "в стадии формирования")))</f>
        <v/>
      </c>
      <c r="DI25" s="82" t="str">
        <f>IF('Социально-коммуникативное разви'!AV27="","",IF('Социально-коммуникативное разви'!AV27=2,"сформирован",IF('Социально-коммуникативное разви'!AV27=0,"не сформирован", "в стадии формирования")))</f>
        <v/>
      </c>
      <c r="DJ25" s="82" t="str">
        <f>IF('Социально-коммуникативное разви'!AW27="","",IF('Социально-коммуникативное разви'!AW27=2,"сформирован",IF('Социально-коммуникативное разви'!AW27=0,"не сформирован", "в стадии формирования")))</f>
        <v/>
      </c>
      <c r="DK25" s="82" t="str">
        <f>IF('Социально-коммуникативное разви'!AX27="","",IF('Социально-коммуникативное разви'!AX27=2,"сформирован",IF('Социально-коммуникативное разви'!AX27=0,"не сформирован", "в стадии формирования")))</f>
        <v/>
      </c>
      <c r="DL25" s="82" t="str">
        <f>IF('Социально-коммуникативное разви'!AY27="","",IF('Социально-коммуникативное разви'!AY27=2,"сформирован",IF('Социально-коммуникативное разви'!AY27=0,"не сформирован", "в стадии формирования")))</f>
        <v/>
      </c>
      <c r="DM25" s="82" t="str">
        <f>IF('Физическое развитие'!K26="","",IF('Физическое развитие'!K26=2,"сформирован",IF('Физическое развитие'!K26=0,"не сформирован", "в стадии формирования")))</f>
        <v/>
      </c>
      <c r="DN25" s="82" t="e">
        <f>IF('Физическое развитие'!#REF!="","",IF('Физическое развитие'!#REF!=2,"сформирован",IF('Физическое развитие'!#REF!=0,"не сформирован", "в стадии формирования")))</f>
        <v>#REF!</v>
      </c>
      <c r="DO25" s="214" t="e">
        <f>IF('Социально-коммуникативное разви'!#REF!="","",IF('Социально-коммуникативное разви'!M27="","",IF('Социально-коммуникативное разви'!N27="","",IF('Социально-коммуникативное разви'!#REF!="","",IF('Социально-коммуникативное разви'!AI27="","",IF('Социально-коммуникативное разви'!AN27="","",IF('Социально-коммуникативное разви'!AO27="","",IF('Социально-коммуникативное разви'!#REF!="","",IF('Социально-коммуникативное разви'!AP27="","",IF('Социально-коммуникативное разви'!#REF!="","",IF('Социально-коммуникативное разви'!AQ27="","",IF('Социально-коммуникативное разви'!AR27="","",IF('Социально-коммуникативное разви'!AS27="","",IF('Социально-коммуникативное разви'!#REF!="","",IF('Социально-коммуникативное разви'!AT27="","",IF('Социально-коммуникативное разви'!AV27="","",IF('Социально-коммуникативное разви'!AW27="","",IF('Социально-коммуникативное разви'!AX27="","",IF('Социально-коммуникативное разви'!AY27="","",IF('Физическое развитие'!K26="","",IF('Физическое развитие'!#REF!="","",('Социально-коммуникативное разви'!#REF!+'Социально-коммуникативное разви'!M27+'Социально-коммуникативное разви'!N27+'Социально-коммуникативное разви'!#REF!+'Социально-коммуникативное разви'!AI27+'Социально-коммуникативное разви'!AN27+'Социально-коммуникативное разви'!AO27+'Социально-коммуникативное разви'!#REF!+'Социально-коммуникативное разви'!AP27+'Социально-коммуникативное разви'!#REF!+'Социально-коммуникативное разви'!AQ27+'Социально-коммуникативное разви'!AR27+'Социально-коммуникативное разви'!AS27+'Социально-коммуникативное разви'!#REF!+'Социально-коммуникативное разви'!AT27+'Социально-коммуникативное разви'!AV27+'Социально-коммуникативное разви'!AW27+'Социально-коммуникативное разви'!AX27+'Социально-коммуникативное разви'!AY27+'Физическое развитие'!K26+'Физическое развитие'!#REF!)/21)))))))))))))))))))))</f>
        <v>#REF!</v>
      </c>
      <c r="DP25" s="82" t="str">
        <f>'Целевые ориентиры'!CN26</f>
        <v/>
      </c>
      <c r="DQ25" s="82" t="str">
        <f>IF('Социально-коммуникативное разви'!D27="","",IF('Социально-коммуникативное разви'!D27=2,"сформирован",IF('Социально-коммуникативное разви'!D27=0,"не сформирован", "в стадии формирования")))</f>
        <v/>
      </c>
      <c r="DR25" s="82" t="str">
        <f>IF('Социально-коммуникативное разви'!E27="","",IF('Социально-коммуникативное разви'!E27=2,"сформирован",IF('Социально-коммуникативное разви'!E27=0,"не сформирован", "в стадии формирования")))</f>
        <v/>
      </c>
      <c r="DS25" s="82" t="str">
        <f>IF('Социально-коммуникативное разви'!F27="","",IF('Социально-коммуникативное разви'!F27=2,"сформирован",IF('Социально-коммуникативное разви'!F27=0,"не сформирован", "в стадии формирования")))</f>
        <v/>
      </c>
      <c r="DT25" s="82"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DU25" s="82" t="str">
        <f>IF('Социально-коммуникативное разви'!Q27="","",IF('Социально-коммуникативное разви'!Q27=2,"сформирован",IF('Социально-коммуникативное разви'!Q27=0,"не сформирован", "в стадии формирования")))</f>
        <v/>
      </c>
      <c r="DV25" s="82" t="str">
        <f>IF('Социально-коммуникативное разви'!R27="","",IF('Социально-коммуникативное разви'!R27=2,"сформирован",IF('Социально-коммуникативное разви'!R27=0,"не сформирован", "в стадии формирования")))</f>
        <v/>
      </c>
      <c r="DW25" s="82" t="str">
        <f>IF('Социально-коммуникативное разви'!S27="","",IF('Социально-коммуникативное разви'!S27=2,"сформирован",IF('Социально-коммуникативное разви'!S27=0,"не сформирован", "в стадии формирования")))</f>
        <v/>
      </c>
      <c r="DX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5" s="82" t="str">
        <f>IF('Социально-коммуникативное разви'!T27="","",IF('Социально-коммуникативное разви'!T27=2,"сформирован",IF('Социально-коммуникативное разви'!T27=0,"не сформирован", "в стадии формирования")))</f>
        <v/>
      </c>
      <c r="EB25" s="82" t="str">
        <f>IF('Социально-коммуникативное разви'!Y27="","",IF('Социально-коммуникативное разви'!Y27=2,"сформирован",IF('Социально-коммуникативное разви'!Y27=0,"не сформирован", "в стадии формирования")))</f>
        <v/>
      </c>
      <c r="EC25" s="82" t="str">
        <f>IF('Социально-коммуникативное разви'!Z27="","",IF('Социально-коммуникативное разви'!Z27=2,"сформирован",IF('Социально-коммуникативное разви'!Z27=0,"не сформирован", "в стадии формирования")))</f>
        <v/>
      </c>
      <c r="ED25" s="82" t="str">
        <f>IF('Социально-коммуникативное разви'!AU27="","",IF('Социально-коммуникативное разви'!AU27=2,"сформирован",IF('Социально-коммуникативное разви'!AU27=0,"не сформирован", "в стадии формирования")))</f>
        <v/>
      </c>
      <c r="EE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5" s="82" t="str">
        <f>IF('Социально-коммуникативное разви'!AZ27="","",IF('Социально-коммуникативное разви'!AZ27=2,"сформирован",IF('Социально-коммуникативное разви'!AZ27=0,"не сформирован", "в стадии формирования")))</f>
        <v/>
      </c>
      <c r="EG25" s="82" t="str">
        <f>IF('Социально-коммуникативное разви'!BA27="","",IF('Социально-коммуникативное разви'!BA27=2,"сформирован",IF('Социально-коммуникативное разви'!BA27=0,"не сформирован", "в стадии формирования")))</f>
        <v/>
      </c>
      <c r="EH25" s="82" t="str">
        <f>IF('Социально-коммуникативное разви'!BB27="","",IF('Социально-коммуникативное разви'!BB27=2,"сформирован",IF('Социально-коммуникативное разви'!BB27=0,"не сформирован", "в стадии формирования")))</f>
        <v/>
      </c>
      <c r="EI25" s="82" t="str">
        <f>IF('Познавательное развитие'!G27="","",IF('Познавательное развитие'!G27=2,"сформирован",IF('Познавательное развитие'!G27=0,"не сформирован", "в стадии формирования")))</f>
        <v/>
      </c>
      <c r="EJ25" s="82" t="e">
        <f>IF('Познавательное развитие'!#REF!="","",IF('Познавательное развитие'!#REF!=2,"сформирован",IF('Познавательное развитие'!#REF!=0,"не сформирован", "в стадии формирования")))</f>
        <v>#REF!</v>
      </c>
      <c r="EK25" s="82" t="str">
        <f>IF('Познавательное развитие'!H27="","",IF('Познавательное развитие'!H27=2,"сформирован",IF('Познавательное развитие'!H27=0,"не сформирован", "в стадии формирования")))</f>
        <v/>
      </c>
      <c r="EL25" s="82" t="e">
        <f>IF('Познавательное развитие'!#REF!="","",IF('Познавательное развитие'!#REF!=2,"сформирован",IF('Познавательное развитие'!#REF!=0,"не сформирован", "в стадии формирования")))</f>
        <v>#REF!</v>
      </c>
      <c r="EM25" s="82" t="e">
        <f>IF('Познавательное развитие'!#REF!="","",IF('Познавательное развитие'!#REF!=2,"сформирован",IF('Познавательное развитие'!#REF!=0,"не сформирован", "в стадии формирования")))</f>
        <v>#REF!</v>
      </c>
      <c r="EN25" s="82" t="e">
        <f>IF('Познавательное развитие'!#REF!="","",IF('Познавательное развитие'!#REF!=2,"сформирован",IF('Познавательное развитие'!#REF!=0,"не сформирован", "в стадии формирования")))</f>
        <v>#REF!</v>
      </c>
      <c r="EO25" s="82" t="str">
        <f>IF('Познавательное развитие'!U27="","",IF('Познавательное развитие'!U27=2,"сформирован",IF('Познавательное развитие'!U27=0,"не сформирован", "в стадии формирования")))</f>
        <v/>
      </c>
      <c r="EP25" s="82" t="str">
        <f>IF('Познавательное развитие'!W27="","",IF('Познавательное развитие'!W27=2,"сформирован",IF('Познавательное развитие'!W27=0,"не сформирован", "в стадии формирования")))</f>
        <v/>
      </c>
      <c r="EQ25" s="82" t="str">
        <f>IF('Познавательное развитие'!X27="","",IF('Познавательное развитие'!X27=2,"сформирован",IF('Познавательное развитие'!X27=0,"не сформирован", "в стадии формирования")))</f>
        <v/>
      </c>
      <c r="ER25" s="82" t="str">
        <f>IF('Познавательное развитие'!AB27="","",IF('Познавательное развитие'!AB27=2,"сформирован",IF('Познавательное развитие'!AB27=0,"не сформирован", "в стадии формирования")))</f>
        <v/>
      </c>
      <c r="ES25" s="82" t="str">
        <f>IF('Познавательное развитие'!AC27="","",IF('Познавательное развитие'!AC27=2,"сформирован",IF('Познавательное развитие'!AC27=0,"не сформирован", "в стадии формирования")))</f>
        <v/>
      </c>
      <c r="ET25" s="82" t="str">
        <f>IF('Познавательное развитие'!AD27="","",IF('Познавательное развитие'!AD27=2,"сформирован",IF('Познавательное развитие'!AD27=0,"не сформирован", "в стадии формирования")))</f>
        <v/>
      </c>
      <c r="EU25" s="82" t="str">
        <f>IF('Познавательное развитие'!AE27="","",IF('Познавательное развитие'!AE27=2,"сформирован",IF('Познавательное развитие'!AE27=0,"не сформирован", "в стадии формирования")))</f>
        <v/>
      </c>
      <c r="EV25" s="82" t="str">
        <f>IF('Познавательное развитие'!AF27="","",IF('Познавательное развитие'!AF27=2,"сформирован",IF('Познавательное развитие'!AF27=0,"не сформирован", "в стадии формирования")))</f>
        <v/>
      </c>
      <c r="EW25" s="82" t="e">
        <f>IF('Познавательное развитие'!#REF!="","",IF('Познавательное развитие'!#REF!=2,"сформирован",IF('Познавательное развитие'!#REF!=0,"не сформирован", "в стадии формирования")))</f>
        <v>#REF!</v>
      </c>
      <c r="EX25" s="82" t="str">
        <f>IF('Познавательное развитие'!AG27="","",IF('Познавательное развитие'!AG27=2,"сформирован",IF('Познавательное развитие'!AG27=0,"не сформирован", "в стадии формирования")))</f>
        <v/>
      </c>
      <c r="EY25" s="82" t="str">
        <f>IF('Познавательное развитие'!AH27="","",IF('Познавательное развитие'!AH27=2,"сформирован",IF('Познавательное развитие'!AH27=0,"не сформирован", "в стадии формирования")))</f>
        <v/>
      </c>
      <c r="EZ25" s="82" t="e">
        <f>IF('Познавательное развитие'!#REF!="","",IF('Познавательное развитие'!#REF!=2,"сформирован",IF('Познавательное развитие'!#REF!=0,"не сформирован", "в стадии формирования")))</f>
        <v>#REF!</v>
      </c>
      <c r="FA25" s="82" t="str">
        <f>IF('Познавательное развитие'!AI27="","",IF('Познавательное развитие'!AI27=2,"сформирован",IF('Познавательное развитие'!AI27=0,"не сформирован", "в стадии формирования")))</f>
        <v/>
      </c>
      <c r="FB25" s="82" t="str">
        <f>IF('Познавательное развитие'!AJ27="","",IF('Познавательное развитие'!AJ27=2,"сформирован",IF('Познавательное развитие'!AJ27=0,"не сформирован", "в стадии формирования")))</f>
        <v/>
      </c>
      <c r="FC25" s="82" t="str">
        <f>IF('Познавательное развитие'!AK27="","",IF('Познавательное развитие'!AK27=2,"сформирован",IF('Познавательное развитие'!AK27=0,"не сформирован", "в стадии формирования")))</f>
        <v/>
      </c>
      <c r="FD25" s="82" t="str">
        <f>IF('Познавательное развитие'!AL27="","",IF('Познавательное развитие'!AL27=2,"сформирован",IF('Познавательное развитие'!AL27=0,"не сформирован", "в стадии формирования")))</f>
        <v/>
      </c>
      <c r="FE25" s="82" t="e">
        <f>IF('Речевое развитие'!#REF!="","",IF('Речевое развитие'!#REF!=2,"сформирован",IF('Речевое развитие'!#REF!=0,"не сформирован", "в стадии формирования")))</f>
        <v>#REF!</v>
      </c>
      <c r="FF25" s="82" t="str">
        <f>IF('Речевое развитие'!R26="","",IF('Речевое развитие'!R26=2,"сформирован",IF('Речевое развитие'!R26=0,"не сформирован", "в стадии формирования")))</f>
        <v/>
      </c>
      <c r="FG25" s="82" t="str">
        <f>IF('Речевое развитие'!S26="","",IF('Речевое развитие'!S26=2,"сформирован",IF('Речевое развитие'!S26=0,"не сформирован", "в стадии формирования")))</f>
        <v/>
      </c>
      <c r="FH25" s="82" t="str">
        <f>IF('Речевое развитие'!T26="","",IF('Речевое развитие'!T26=2,"сформирован",IF('Речевое развитие'!T26=0,"не сформирован", "в стадии формирования")))</f>
        <v/>
      </c>
      <c r="FI25" s="82" t="str">
        <f>IF('Речевое развитие'!U26="","",IF('Речевое развитие'!U26=2,"сформирован",IF('Речевое развитие'!U26=0,"не сформирован", "в стадии формирования")))</f>
        <v/>
      </c>
      <c r="FJ25" s="82" t="e">
        <f>IF('Речевое развитие'!#REF!="","",IF('Речевое развитие'!#REF!=2,"сформирован",IF('Речевое развитие'!#REF!=0,"не сформирован", "в стадии формирования")))</f>
        <v>#REF!</v>
      </c>
      <c r="FK25" s="82" t="str">
        <f>IF('Художественно-эстетическое разв'!S27="","",IF('Художественно-эстетическое разв'!S27=2,"сформирован",IF('Художественно-эстетическое разв'!S27=0,"не сформирован", "в стадии формирования")))</f>
        <v/>
      </c>
      <c r="FL25" s="82" t="str">
        <f>IF('Художественно-эстетическое разв'!T27="","",IF('Художественно-эстетическое разв'!T27=2,"сформирован",IF('Художественно-эстетическое разв'!T27=0,"не сформирован", "в стадии формирования")))</f>
        <v/>
      </c>
      <c r="FM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5" s="82" t="str">
        <f>IF('Физическое развитие'!T26="","",IF('Физическое развитие'!T26=2,"сформирован",IF('Физическое развитие'!T26=0,"не сформирован", "в стадии формирования")))</f>
        <v/>
      </c>
      <c r="FO25" s="82" t="str">
        <f>IF('Физическое развитие'!U26="","",IF('Физическое развитие'!U26=2,"сформирован",IF('Физическое развитие'!U26=0,"не сформирован", "в стадии формирования")))</f>
        <v/>
      </c>
      <c r="FP25" s="82" t="str">
        <f>IF('Физическое развитие'!V26="","",IF('Физическое развитие'!V26=2,"сформирован",IF('Физическое развитие'!V26=0,"не сформирован", "в стадии формирования")))</f>
        <v/>
      </c>
      <c r="FQ25" s="82" t="e">
        <f>IF('Физическое развитие'!#REF!="","",IF('Физическое развитие'!#REF!=2,"сформирован",IF('Физическое развитие'!#REF!=0,"не сформирован", "в стадии формирования")))</f>
        <v>#REF!</v>
      </c>
      <c r="FR25" s="214" t="str">
        <f>IF('Социально-коммуникативное разви'!D27="","",IF('Социально-коммуникативное разви'!E27="","",IF('Социально-коммуникативное разви'!F27="","",IF('Социально-коммуникативное разви'!G27="","",IF('Социально-коммуникативное разви'!Q27="","",IF('Социально-коммуникативное разви'!R27="","",IF('Социально-коммуникативное разви'!S27="","",IF('Социально-коммуникативное разви'!#REF!="","",IF('Социально-коммуникативное разви'!#REF!="","",IF('Социально-коммуникативное разви'!#REF!="","",IF('Социально-коммуникативное разви'!T27="","",IF('Социально-коммуникативное разви'!Y27="","",IF('Социально-коммуникативное разви'!Z27="","",IF('Социально-коммуникативное разви'!AU27="","",IF('Социально-коммуникативное разви'!#REF!="","",IF('Социально-коммуникативное разви'!AZ27="","",IF('Социально-коммуникативное разви'!BA27="","",IF('Социально-коммуникативное разви'!BB27="","",IF('Познавательное развитие'!G27="","",IF('Познавательное развитие'!#REF!="","",IF('Познавательное развитие'!H27="","",IF('Познавательное развитие'!#REF!="","",IF('Познавательное развитие'!#REF!="","",IF('Познавательное развитие'!#REF!="","",IF('Познавательное развитие'!U27="","",IF('Познавательное развитие'!W27="","",IF('Познавательное развитие'!X27="","",IF('Познавательное развитие'!AB27="","",IF('Познавательное развитие'!AC27="","",IF('Познавательное развитие'!AD27="","",IF('Познавательное развитие'!AE27="","",IF('Познавательное развитие'!AF27="","",IF('Познавательное развитие'!#REF!="","",IF('Познавательное развитие'!AG27="","",IF('Познавательное развитие'!AH27="","",IF('Познавательное развитие'!#REF!="","",IF('Познавательное развитие'!AI27="","",IF('Познавательное развитие'!AJ27="","",IF('Познавательное развитие'!AK27="","",IF('Познавательное развитие'!AL27="","",IF('Речевое развитие'!#REF!="","",IF('Речевое развитие'!R26="","",IF('Речевое развитие'!S26="","",IF('Речевое развитие'!T26="","",IF('Речевое развитие'!U26="","",IF('Речевое развитие'!#REF!="","",IF('Художественно-эстетическое разв'!S27="","",IF('Художественно-эстетическое разв'!T27="","",IF('Художественно-эстетическое разв'!#REF!="","",IF('Физическое развитие'!T26="","",IF('Физическое развитие'!U26="","",IF('Физическое развитие'!V26="","",IF('Физическое развитие'!#REF!="","",('Социально-коммуникативное разви'!D27+'Социально-коммуникативное разви'!E27+'Социально-коммуникативное разви'!F27+'Социально-коммуникативное разви'!G27+'Социально-коммуникативное разви'!Q27+'Социально-коммуникативное разви'!R27+'Социально-коммуникативное разви'!S27+'Социально-коммуникативное разви'!#REF!+'Социально-коммуникативное разви'!#REF!+'Социально-коммуникативное разви'!#REF!+'Социально-коммуникативное разви'!T27+'Социально-коммуникативное разви'!Y27+'Социально-коммуникативное разви'!Z27+'Социально-коммуникативное разви'!AU27+'Социально-коммуникативное разви'!#REF!+'Социально-коммуникативное разви'!AZ27+'Социально-коммуникативное разви'!BA27+'Социально-коммуникативное разви'!BB27+'Познавательное развитие'!G27+'Познавательное развитие'!#REF!+'Познавательное развитие'!H27+'Познавательное развитие'!#REF!+'Познавательное развитие'!#REF!+'Познавательное развитие'!#REF!+'Познавательное развитие'!U27+'Познавательное развитие'!W27+'Познавательное развитие'!X27+'Познавательное развитие'!AB27+'Познавательное развитие'!AC27+'Познавательное развитие'!AD27+'Познавательное развитие'!AE27+'Познавательное развитие'!AF27+'Познавательное развитие'!#REF!+'Познавательное развитие'!AG27+'Познавательное развитие'!AH27+'Познавательное развитие'!#REF!+'Познавательное развитие'!AI27+'Познавательное развитие'!AJ27+'Познавательное развитие'!AK27+'Познавательное развитие'!AL27+'Речевое развитие'!#REF!+'Речевое развитие'!R26+'Речевое развитие'!S26+'Речевое развитие'!T26+'Речевое развитие'!U26+'Речевое развитие'!#REF!+'Художественно-эстетическое разв'!S27+'Художественно-эстетическое разв'!T27+'Художественно-эстетическое разв'!#REF!+'Физическое развитие'!T26+'Физическое развитие'!U26+'Физическое развитие'!V26+'Физическое развитие'!#REF!)/53)))))))))))))))))))))))))))))))))))))))))))))))))))))</f>
        <v/>
      </c>
      <c r="FS25" s="82" t="str">
        <f>'Целевые ориентиры'!EC26</f>
        <v/>
      </c>
    </row>
    <row r="26" spans="1:175">
      <c r="A26" s="82">
        <f>список!A25</f>
        <v>24</v>
      </c>
      <c r="B26" s="82" t="str">
        <f>IF(список!B25="","",список!B25)</f>
        <v/>
      </c>
      <c r="C26" s="82">
        <f>список!C25</f>
        <v>0</v>
      </c>
      <c r="D26" s="82" t="str">
        <f>IF('Социально-коммуникативное разви'!AA28="","",IF('Социально-коммуникативное разви'!AA28=2,"сформирован",IF('Социально-коммуникативное разви'!AA28=0,"не сформирован", "в стадии формирования")))</f>
        <v/>
      </c>
      <c r="E26" s="82" t="str">
        <f>IF('Социально-коммуникативное разви'!AF28="","",IF('Социально-коммуникативное разви'!AF28=2,"сформирован",IF('Социально-коммуникативное разви'!AF28=0,"не сформирован", "в стадии формирования")))</f>
        <v/>
      </c>
      <c r="F26" s="82" t="str">
        <f>IF('Социально-коммуникативное разви'!AG28="","",IF('Социально-коммуникативное разви'!AG28=2,"сформирован",IF('Социально-коммуникативное разви'!AG28=0,"не сформирован", "в стадии формирования")))</f>
        <v/>
      </c>
      <c r="G26" s="82" t="str">
        <f>IF('Социально-коммуникативное разви'!AH28="","",IF('Социально-коммуникативное разви'!AH28=2,"сформирован",IF('Социально-коммуникативное разви'!AH28=0,"не сформирован", "в стадии формирования")))</f>
        <v/>
      </c>
      <c r="H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6" s="82" t="str">
        <f>IF('Социально-коммуникативное разви'!AJ28="","",IF('Социально-коммуникативное разви'!AJ28=2,"сформирован",IF('Социально-коммуникативное разви'!AJ28=0,"не сформирован", "в стадии формирования")))</f>
        <v/>
      </c>
      <c r="K26" s="82" t="str">
        <f>IF('Социально-коммуникативное разви'!AK28="","",IF('Социально-коммуникативное разви'!AK28=2,"сформирован",IF('Социально-коммуникативное разви'!AK28=0,"не сформирован", "в стадии формирования")))</f>
        <v/>
      </c>
      <c r="L26" s="82" t="e">
        <f>IF('Познавательное развитие'!#REF!="","",IF('Познавательное развитие'!#REF!=2,"сформирован",IF('Познавательное развитие'!#REF!=0,"не сформирован", "в стадии формирования")))</f>
        <v>#REF!</v>
      </c>
      <c r="M26" s="82" t="str">
        <f>IF('Познавательное развитие'!D28="","",IF('Познавательное развитие'!D28=2,"сформирован",IF('Познавательное развитие'!D28=0,"не сформирован", "в стадии формирования")))</f>
        <v/>
      </c>
      <c r="N26" s="82" t="e">
        <f>IF('Познавательное развитие'!#REF!="","",IF('Познавательное развитие'!#REF!=2,"сформирован",IF('Познавательное развитие'!#REF!=0,"не сформирован", "в стадии формирования")))</f>
        <v>#REF!</v>
      </c>
      <c r="O26" s="82" t="str">
        <f>IF('Познавательное развитие'!I28="","",IF('Познавательное развитие'!I28=2,"сформирован",IF('Познавательное развитие'!I28=0,"не сформирован", "в стадии формирования")))</f>
        <v/>
      </c>
      <c r="P26" s="82" t="str">
        <f>IF('Познавательное развитие'!M28="","",IF('Познавательное развитие'!M28=2,"сформирован",IF('Познавательное развитие'!M28=0,"не сформирован", "в стадии формирования")))</f>
        <v/>
      </c>
      <c r="Q26" s="82" t="str">
        <f>IF('Познавательное развитие'!N28="","",IF('Познавательное развитие'!N28=2,"сформирован",IF('Познавательное развитие'!N28=0,"не сформирован", "в стадии формирования")))</f>
        <v/>
      </c>
      <c r="R26" s="82" t="str">
        <f>IF('Познавательное развитие'!O28="","",IF('Познавательное развитие'!O28=2,"сформирован",IF('Познавательное развитие'!O28=0,"не сформирован", "в стадии формирования")))</f>
        <v/>
      </c>
      <c r="S26" s="82" t="str">
        <f>IF('Познавательное развитие'!P28="","",IF('Познавательное развитие'!P28=2,"сформирован",IF('Познавательное развитие'!P28=0,"не сформирован", "в стадии формирования")))</f>
        <v/>
      </c>
      <c r="T26" s="82" t="str">
        <f>IF('Познавательное развитие'!Q28="","",IF('Познавательное развитие'!Q28=2,"сформирован",IF('Познавательное развитие'!Q28=0,"не сформирован", "в стадии формирования")))</f>
        <v/>
      </c>
      <c r="U26" s="82" t="str">
        <f>IF('Познавательное развитие'!Y28="","",IF('Познавательное развитие'!Y28=2,"сформирован",IF('Познавательное развитие'!Y28=0,"не сформирован", "в стадии формирования")))</f>
        <v/>
      </c>
      <c r="V26" s="82"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W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6" s="82" t="str">
        <f>IF('Художественно-эстетическое разв'!G28="","",IF('Художественно-эстетическое разв'!G28=2,"сформирован",IF('Художественно-эстетическое разв'!G28=0,"не сформирован", "в стадии формирования")))</f>
        <v/>
      </c>
      <c r="Y26" s="82" t="str">
        <f>IF('Художественно-эстетическое разв'!H28="","",IF('Художественно-эстетическое разв'!H28=2,"сформирован",IF('Художественно-эстетическое разв'!H28=0,"не сформирован", "в стадии формирования")))</f>
        <v/>
      </c>
      <c r="Z26" s="82" t="str">
        <f>IF('Художественно-эстетическое разв'!I28="","",IF('Художественно-эстетическое разв'!I28=2,"сформирован",IF('Художественно-эстетическое разв'!I28=0,"не сформирован", "в стадии формирования")))</f>
        <v/>
      </c>
      <c r="AA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6" s="82" t="str">
        <f>IF('Художественно-эстетическое разв'!L28="","",IF('Художественно-эстетическое разв'!L28=2,"сформирован",IF('Художественно-эстетическое разв'!L28=0,"не сформирован", "в стадии формирования")))</f>
        <v/>
      </c>
      <c r="AC26" s="82" t="str">
        <f>IF('Художественно-эстетическое разв'!M28="","",IF('Художественно-эстетическое разв'!M28=2,"сформирован",IF('Художественно-эстетическое разв'!M28=0,"не сформирован", "в стадии формирования")))</f>
        <v/>
      </c>
      <c r="AD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6" s="82" t="str">
        <f>IF('Художественно-эстетическое разв'!U28="","",IF('Художественно-эстетическое разв'!U28=2,"сформирован",IF('Художественно-эстетическое разв'!U28=0,"не сформирован", "в стадии формирования")))</f>
        <v/>
      </c>
      <c r="AG26" s="82" t="str">
        <f>IF('Физическое развитие'!W27="","",IF('Физическое развитие'!W27=2,"сформирован",IF('Физическое развитие'!W27=0,"не сформирован", "в стадии формирования")))</f>
        <v/>
      </c>
      <c r="AH26" s="214" t="str">
        <f>IF('Социально-коммуникативное разви'!AA28="","",IF('Социально-коммуникативное разви'!AF28="","",IF('Социально-коммуникативное разви'!AG28="","",IF('Социально-коммуникативное разви'!AH28="","",IF('Социально-коммуникативное разви'!#REF!="","",IF('Социально-коммуникативное разви'!#REF!="","",IF('Социально-коммуникативное разви'!AJ28="","",IF('Социально-коммуникативное разви'!AK28="","",IF('Познавательное развитие'!#REF!="","",IF('Познавательное развитие'!D28="","",IF('Познавательное развитие'!#REF!="","",IF('Познавательное развитие'!I28="","",IF('Познавательное развитие'!M28="","",IF('Познавательное развитие'!N28="","",IF('Познавательное развитие'!O28="","",IF('Познавательное развитие'!P28="","",IF('Познавательное развитие'!Q28="","",IF('Познавательное развитие'!Y28="","",IF('Художественно-эстетическое разв'!D28="","",IF('Художественно-эстетическое разв'!#REF!="","",IF('Художественно-эстетическое разв'!G28="","",IF('Художественно-эстетическое разв'!H28="","",IF('Художественно-эстетическое разв'!I28="","",IF('Художественно-эстетическое разв'!#REF!="","",IF('Художественно-эстетическое разв'!L28="","",IF('Художественно-эстетическое разв'!M28="","",IF('Художественно-эстетическое разв'!#REF!="","",IF('Художественно-эстетическое разв'!#REF!="","",IF('Художественно-эстетическое разв'!U28="","",IF('Физическое развитие'!#REF!="","",('Социально-коммуникативное разви'!AA28+'Социально-коммуникативное разви'!AF28+'Социально-коммуникативное разви'!AG28+'Социально-коммуникативное разви'!AH28+'Социально-коммуникативное разви'!#REF!+'Социально-коммуникативное разви'!#REF!+'Социально-коммуникативное разви'!AJ28+'Социально-коммуникативное разви'!AK28+'Познавательное развитие'!#REF!+'Познавательное развитие'!D28+'Познавательное развитие'!#REF!+'Познавательное развитие'!I28+'Познавательное развитие'!M28+'Познавательное развитие'!N28+'Познавательное развитие'!O28+'Познавательное развитие'!P28+'Познавательное развитие'!Q28+'Познавательное развитие'!Y28+'Художественно-эстетическое разв'!D28+'Художественно-эстетическое разв'!#REF!+'Художественно-эстетическое разв'!G28+'Художественно-эстетическое разв'!H28+'Художественно-эстетическое разв'!I28+'Художественно-эстетическое разв'!#REF!+'Художественно-эстетическое разв'!L28+'Художественно-эстетическое разв'!M28+'Художественно-эстетическое разв'!#REF!+'Художественно-эстетическое разв'!#REF!+'Художественно-эстетическое разв'!U28+'Физическое развитие'!#REF!)/30))))))))))))))))))))))))))))))</f>
        <v/>
      </c>
      <c r="AI26" s="82" t="str">
        <f>'Целевые ориентиры'!AA27</f>
        <v/>
      </c>
      <c r="AJ26" s="82"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AK26" s="82"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AL26" s="82" t="str">
        <f>IF('Социально-коммуникативное разви'!I28="","",IF('Социально-коммуникативное разви'!I28=2,"сформирован",IF('Социально-коммуникативное разви'!I28=0,"не сформирован", "в стадии формирования")))</f>
        <v/>
      </c>
      <c r="AM26" s="82" t="str">
        <f>IF('Социально-коммуникативное разви'!J28="","",IF('Социально-коммуникативное разви'!J28=2,"сформирован",IF('Социально-коммуникативное разви'!J28=0,"не сформирован", "в стадии формирования")))</f>
        <v/>
      </c>
      <c r="AN26" s="82"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AO26" s="82"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AP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6" s="82" t="str">
        <f>IF('Социально-коммуникативное разви'!X28="","",IF('Социально-коммуникативное разви'!X28=2,"сформирован",IF('Социально-коммуникативное разви'!X28=0,"не сформирован", "в стадии формирования")))</f>
        <v/>
      </c>
      <c r="AR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6" s="82" t="e">
        <f>IF('Познавательное развитие'!#REF!="","",IF('Познавательное развитие'!#REF!=2,"сформирован",IF('Познавательное развитие'!#REF!=0,"не сформирован", "в стадии формирования")))</f>
        <v>#REF!</v>
      </c>
      <c r="AT26" s="82" t="str">
        <f>IF('Познавательное развитие'!V28="","",IF('Познавательное развитие'!V28=2,"сформирован",IF('Познавательное развитие'!V28=0,"не сформирован", "в стадии формирования")))</f>
        <v/>
      </c>
      <c r="AU26" s="82" t="str">
        <f>IF('Художественно-эстетическое разв'!Z28="","",IF('Художественно-эстетическое разв'!Z28=2,"сформирован",IF('Художественно-эстетическое разв'!Z28=0,"не сформирован", "в стадии формирования")))</f>
        <v/>
      </c>
      <c r="AV26" s="82" t="str">
        <f>IF('Художественно-эстетическое разв'!AE28="","",IF('Художественно-эстетическое разв'!AE28=2,"сформирован",IF('Художественно-эстетическое разв'!AE28=0,"не сформирован", "в стадии формирования")))</f>
        <v/>
      </c>
      <c r="AW26" s="82" t="e">
        <f>IF('Физическое развитие'!#REF!="","",IF('Физическое развитие'!#REF!=2,"сформирован",IF('Физическое развитие'!#REF!=0,"не сформирован", "в стадии формирования")))</f>
        <v>#REF!</v>
      </c>
      <c r="AX26" s="82" t="e">
        <f>IF('Физическое развитие'!#REF!="","",IF('Физическое развитие'!#REF!=2,"сформирован",IF('Физическое развитие'!#REF!=0,"не сформирован", "в стадии формирования")))</f>
        <v>#REF!</v>
      </c>
      <c r="AY26" s="214" t="str">
        <f>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разви'!#REF!="","",IF('Социально-коммуникативное разви'!X28="","",IF('Социально-коммуникативное разви'!#REF!="","",IF('Познавательное развитие'!#REF!="","",IF('Познавательное развитие'!V28="","",IF('Художественно-эстетическое разв'!Z28="","",IF('Художественно-эстетическое разв'!AE28="","",IF('Физическое развитие'!#REF!="","",IF('Физическое развитие'!#REF!="","",('Социально-коммуникативное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разви'!#REF!+'Социально-коммуникативное разви'!X28+'Социально-коммуникативное разви'!#REF!+'Познавательное развитие'!#REF!+'Познавательное развитие'!V28+'Художественно-эстетическое разв'!Z28+'Художественно-эстетическое разв'!AE28+'Физическое развитие'!#REF!+'Физическое развитие'!#REF!)/15)))))))))))))))</f>
        <v/>
      </c>
      <c r="AZ26" s="82" t="str">
        <f>'Целевые ориентиры'!AM27</f>
        <v/>
      </c>
      <c r="BA26" s="82" t="str">
        <f>IF('Социально-коммуникативное разви'!U28="","",IF('Социально-коммуникативное разви'!U28=2,"сформирован",IF('Социально-коммуникативное разви'!U28=0,"не сформирован", "в стадии формирования")))</f>
        <v/>
      </c>
      <c r="BB26" s="82" t="str">
        <f>IF('Социально-коммуникативное разви'!V28="","",IF('Социально-коммуникативное разви'!V28=2,"сформирован",IF('Социально-коммуникативное разви'!V28=0,"не сформирован", "в стадии формирования")))</f>
        <v/>
      </c>
      <c r="BC26" s="82" t="str">
        <f>IF('Социально-коммуникативное разви'!W28="","",IF('Социально-коммуникативное разви'!W28=2,"сформирован",IF('Социально-коммуникативное разви'!W28=0,"не сформирован", "в стадии формирования")))</f>
        <v/>
      </c>
      <c r="BD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6" s="82" t="str">
        <f>IF('Художественно-эстетическое разв'!AC28="","",IF('Художественно-эстетическое разв'!AC28=2,"сформирован",IF('Художественно-эстетическое разв'!AC28=0,"не сформирован", "в стадии формирования")))</f>
        <v/>
      </c>
      <c r="BG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6" s="82" t="str">
        <f>IF('Художественно-эстетическое разв'!AD28="","",IF('Художественно-эстетическое разв'!AD28=2,"сформирован",IF('Художественно-эстетическое разв'!AD28=0,"не сформирован", "в стадии формирования")))</f>
        <v/>
      </c>
      <c r="BI26" s="214" t="str">
        <f>IF('Социально-коммуникативное разви'!U28="","",IF('Социально-коммуникативное разви'!V28="","",IF('Социально-коммуникативное разви'!W28="","",IF('Художественно-эстетическое разв'!#REF!="","",IF('Художественно-эстетическое разв'!#REF!="","",IF('Художественно-эстетическое разв'!AC28="","",IF('Художественно-эстетическое разв'!#REF!="","",IF('Художественно-эстетическое разв'!AD28="","",('Социально-коммуникативное разви'!U28+'Социально-коммуникативное разви'!V28+'Социально-коммуникативное разви'!W28+'Художественно-эстетическое разв'!#REF!+'Художественно-эстетическое разв'!#REF!+'Художественно-эстетическое разв'!AC28+'Художественно-эстетическое разв'!#REF!+'Художественно-эстетическое разв'!AD28)/8))))))))</f>
        <v/>
      </c>
      <c r="BJ26" s="82" t="str">
        <f>'Целевые ориентиры'!AT27</f>
        <v/>
      </c>
      <c r="BK26" s="82" t="e">
        <f>IF('Речевое развитие'!#REF!="","",IF('Речевое развитие'!#REF!=2,"сформирован",IF('Речевое развитие'!#REF!=0,"не сформирован", "в стадии формирования")))</f>
        <v>#REF!</v>
      </c>
      <c r="BL26" s="82" t="e">
        <f>IF('Речевое развитие'!#REF!="","",IF('Речевое развитие'!#REF!=2,"сформирован",IF('Речевое развитие'!#REF!=0,"не сформирован", "в стадии формирования")))</f>
        <v>#REF!</v>
      </c>
      <c r="BM26" s="82" t="str">
        <f>IF('Речевое развитие'!E27="","",IF('Речевое развитие'!E27=2,"сформирован",IF('Речевое развитие'!E27=0,"не сформирован", "в стадии формирования")))</f>
        <v/>
      </c>
      <c r="BN26" s="82" t="str">
        <f>IF('Речевое развитие'!F27="","",IF('Речевое развитие'!F27=2,"сформирован",IF('Речевое развитие'!F27=0,"не сформирован", "в стадии формирования")))</f>
        <v/>
      </c>
      <c r="BO26" s="82" t="str">
        <f>IF('Речевое развитие'!G27="","",IF('Речевое развитие'!G27=2,"сформирован",IF('Речевое развитие'!G27=0,"не сформирован", "в стадии формирования")))</f>
        <v/>
      </c>
      <c r="BP26" s="82" t="str">
        <f>IF('Речевое развитие'!H27="","",IF('Речевое развитие'!H27=2,"сформирован",IF('Речевое развитие'!H27=0,"не сформирован", "в стадии формирования")))</f>
        <v/>
      </c>
      <c r="BQ26" s="82" t="e">
        <f>IF('Речевое развитие'!#REF!="","",IF('Речевое развитие'!#REF!=2,"сформирован",IF('Речевое развитие'!#REF!=0,"не сформирован", "в стадии формирования")))</f>
        <v>#REF!</v>
      </c>
      <c r="BR26" s="82" t="str">
        <f>IF('Речевое развитие'!I27="","",IF('Речевое развитие'!I27=2,"сформирован",IF('Речевое развитие'!I27=0,"не сформирован", "в стадии формирования")))</f>
        <v/>
      </c>
      <c r="BS26" s="82" t="str">
        <f>IF('Речевое развитие'!J27="","",IF('Речевое развитие'!J27=2,"сформирован",IF('Речевое развитие'!J27=0,"не сформирован", "в стадии формирования")))</f>
        <v/>
      </c>
      <c r="BT26" s="82" t="str">
        <f>IF('Речевое развитие'!K27="","",IF('Речевое развитие'!K27=2,"сформирован",IF('Речевое развитие'!K27=0,"не сформирован", "в стадии формирования")))</f>
        <v/>
      </c>
      <c r="BU26" s="82" t="str">
        <f>IF('Речевое развитие'!L27="","",IF('Речевое развитие'!L27=2,"сформирован",IF('Речевое развитие'!L27=0,"не сформирован", "в стадии формирования")))</f>
        <v/>
      </c>
      <c r="BV26" s="82" t="str">
        <f>IF('Речевое развитие'!M27="","",IF('Речевое развитие'!M27=2,"сформирован",IF('Речевое развитие'!M27=0,"не сформирован", "в стадии формирования")))</f>
        <v/>
      </c>
      <c r="BW26" s="82" t="str">
        <f>IF('Речевое развитие'!N27="","",IF('Речевое развитие'!N27=2,"сформирован",IF('Речевое развитие'!N27=0,"не сформирован", "в стадии формирования")))</f>
        <v/>
      </c>
      <c r="BX26" s="82" t="e">
        <f>IF('Речевое развитие'!#REF!="","",IF('Речевое развитие'!#REF!="","",IF('Речевое развитие'!E27="","",IF('Речевое развитие'!F27="","",IF('Речевое развитие'!G27="","",IF('Речевое развитие'!H27="","",IF('Речевое развитие'!#REF!="","",IF('Речевое развитие'!I27="","",IF('Речевое развитие'!J27="","",IF('Речевое развитие'!K27="","",IF('Речевое развитие'!L27="","",IF('Речевое развитие'!M27="","",IF('Речевое развитие'!N27="","",('Речевое развитие'!#REF!+'Речевое развитие'!#REF!+'Речевое развитие'!E27+'Речевое развитие'!F27+'Речевое развитие'!G27+'Речевое развитие'!H27+'Речевое развитие'!#REF!+'Речевое развитие'!I27+'Речевое развитие'!J27+'Речевое развитие'!K27+'Речевое развитие'!L27+'Речевое развитие'!M27+'Речевое развитие'!N27)/13)))))))))))))</f>
        <v>#REF!</v>
      </c>
      <c r="BY26" s="82" t="str">
        <f>'Целевые ориентиры'!BG27</f>
        <v/>
      </c>
      <c r="BZ26" s="82" t="str">
        <f>IF('Художественно-эстетическое разв'!Y28="","",IF('Художественно-эстетическое разв'!Y28=2,"сформирован",IF('Художественно-эстетическое разв'!Y28=0,"не сформирован", "в стадии формирования")))</f>
        <v/>
      </c>
      <c r="CA26" s="82" t="e">
        <f>IF('Физическое развитие'!#REF!="","",IF('Физическое развитие'!#REF!=2,"сформирован",IF('Физическое развитие'!#REF!=0,"не сформирован", "в стадии формирования")))</f>
        <v>#REF!</v>
      </c>
      <c r="CB26" s="82" t="e">
        <f>IF('Физическое развитие'!#REF!="","",IF('Физическое развитие'!#REF!=2,"сформирован",IF('Физическое развитие'!#REF!=0,"не сформирован", "в стадии формирования")))</f>
        <v>#REF!</v>
      </c>
      <c r="CC26" s="82" t="str">
        <f>IF('Физическое развитие'!D27="","",IF('Физическое развитие'!D27=2,"сформирован",IF('Физическое развитие'!D27=0,"не сформирован", "в стадии формирования")))</f>
        <v/>
      </c>
      <c r="CD26" s="82" t="str">
        <f>IF('Физическое развитие'!E27="","",IF('Физическое развитие'!E27=2,"сформирован",IF('Физическое развитие'!E27=0,"не сформирован", "в стадии формирования")))</f>
        <v/>
      </c>
      <c r="CE26" s="82" t="str">
        <f>IF('Физическое развитие'!F27="","",IF('Физическое развитие'!F27=2,"сформирован",IF('Физическое развитие'!F27=0,"не сформирован", "в стадии формирования")))</f>
        <v/>
      </c>
      <c r="CF26" s="82" t="str">
        <f>IF('Физическое развитие'!H27="","",IF('Физическое развитие'!H27=2,"сформирован",IF('Физическое развитие'!H27=0,"не сформирован", "в стадии формирования")))</f>
        <v/>
      </c>
      <c r="CG26" s="82" t="str">
        <f>IF('Физическое развитие'!I27="","",IF('Физическое развитие'!I27=2,"сформирован",IF('Физическое развитие'!I27=0,"не сформирован", "в стадии формирования")))</f>
        <v/>
      </c>
      <c r="CH26" s="82" t="str">
        <f>IF('Физическое развитие'!J27="","",IF('Физическое развитие'!J27=2,"сформирован",IF('Физическое развитие'!J27=0,"не сформирован", "в стадии формирования")))</f>
        <v/>
      </c>
      <c r="CI26" s="82" t="str">
        <f>IF('Физическое развитие'!L27="","",IF('Физическое развитие'!L27=2,"сформирован",IF('Физическое развитие'!L27=0,"не сформирован", "в стадии формирования")))</f>
        <v/>
      </c>
      <c r="CJ26" s="82" t="str">
        <f>IF('Физическое развитие'!M27="","",IF('Физическое развитие'!M27=2,"сформирован",IF('Физическое развитие'!M27=0,"не сформирован", "в стадии формирования")))</f>
        <v/>
      </c>
      <c r="CK26" s="82" t="e">
        <f>IF('Физическое развитие'!#REF!="","",IF('Физическое развитие'!#REF!=2,"сформирован",IF('Физическое развитие'!#REF!=0,"не сформирован", "в стадии формирования")))</f>
        <v>#REF!</v>
      </c>
      <c r="CL26" s="82" t="e">
        <f>IF('Физическое развитие'!#REF!="","",IF('Физическое развитие'!#REF!=2,"сформирован",IF('Физическое развитие'!#REF!=0,"не сформирован", "в стадии формирования")))</f>
        <v>#REF!</v>
      </c>
      <c r="CM26" s="82" t="e">
        <f>IF('Физическое развитие'!#REF!="","",IF('Физическое развитие'!#REF!=2,"сформирован",IF('Физическое развитие'!#REF!=0,"не сформирован", "в стадии формирования")))</f>
        <v>#REF!</v>
      </c>
      <c r="CN26" s="82" t="str">
        <f>IF('Физическое развитие'!N27="","",IF('Физическое развитие'!N27=2,"сформирован",IF('Физическое развитие'!N27=0,"не сформирован", "в стадии формирования")))</f>
        <v/>
      </c>
      <c r="CO26" s="82" t="str">
        <f>IF('Физическое развитие'!O27="","",IF('Физическое развитие'!O27=2,"сформирован",IF('Физическое развитие'!O27=0,"не сформирован", "в стадии формирования")))</f>
        <v/>
      </c>
      <c r="CP26" s="82" t="str">
        <f>IF('Физическое развитие'!P27="","",IF('Физическое развитие'!P27=2,"сформирован",IF('Физическое развитие'!P27=0,"не сформирован", "в стадии формирования")))</f>
        <v/>
      </c>
      <c r="CQ26" s="82" t="str">
        <f>IF('Физическое развитие'!Q27="","",IF('Физическое развитие'!Q27=2,"сформирован",IF('Физическое развитие'!Q27=0,"не сформирован", "в стадии формирования")))</f>
        <v/>
      </c>
      <c r="CR26" s="214" t="str">
        <f>IF('Художественно-эстетическое разв'!Y28="","",IF('Физическое развитие'!#REF!="","",IF('Физическое развитие'!#REF!="","",IF('Физическое развитие'!D27="","",IF('Физическое развитие'!E27="","",IF('Физическое развитие'!F27="","",IF('Физическое развитие'!H27="","",IF('Физическое развитие'!I27="","",IF('Физическое развитие'!J27="","",IF('Физическое развитие'!L27="","",IF('Физическое развитие'!M27="","",IF('Физическое развитие'!#REF!="","",IF('Физическое развитие'!#REF!="","",IF('Физическое развитие'!#REF!="","",IF('Физическое развитие'!N27="","",IF('Физическое развитие'!O27="","",IF('Физическое развитие'!P27="","",IF('Физическое развитие'!Q27="","",('Художественно-эстетическое разв'!Y28+'Физическое развитие'!#REF!+'Физическое развитие'!#REF!+'Физическое развитие'!D27+'Физическое развитие'!E27+'Физическое развитие'!F27+'Физическое развитие'!H27+'Физическое развитие'!I27+'Физическое развитие'!J27+'Физическое развитие'!L27+'Физическое развитие'!M27+'Физическое развитие'!#REF!+'Физическое развитие'!#REF!+'Физическое развитие'!#REF!+'Физическое развитие'!N27+'Физическое развитие'!O27+'Физическое развитие'!P27+'Физическое развитие'!Q27)/18))))))))))))))))))</f>
        <v/>
      </c>
      <c r="CS26" s="82" t="str">
        <f>'Целевые ориентиры'!BW27</f>
        <v/>
      </c>
      <c r="CT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6" s="82"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CV26" s="82" t="str">
        <f>IF('Социально-коммуникативное разви'!N28="","",IF('Социально-коммуникативное разви'!N28=2,"сформирован",IF('Социально-коммуникативное разви'!N28=0,"не сформирован", "в стадии формирования")))</f>
        <v/>
      </c>
      <c r="CW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6" s="82" t="str">
        <f>IF('Социально-коммуникативное разви'!AI28="","",IF('Социально-коммуникативное разви'!AI28=2,"сформирован",IF('Социально-коммуникативное разви'!AI28=0,"не сформирован", "в стадии формирования")))</f>
        <v/>
      </c>
      <c r="CY26" s="82" t="str">
        <f>IF('Социально-коммуникативное разви'!AN28="","",IF('Социально-коммуникативное разви'!AN28=2,"сформирован",IF('Социально-коммуникативное разви'!AN28=0,"не сформирован", "в стадии формирования")))</f>
        <v/>
      </c>
      <c r="CZ26" s="82" t="str">
        <f>IF('Социально-коммуникативное разви'!AO28="","",IF('Социально-коммуникативное разви'!AO28=2,"сформирован",IF('Социально-коммуникативное разви'!AO28=0,"не сформирован", "в стадии формирования")))</f>
        <v/>
      </c>
      <c r="DA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6" s="82" t="str">
        <f>IF('Социально-коммуникативное разви'!AP28="","",IF('Социально-коммуникативное разви'!AP28=2,"сформирован",IF('Социально-коммуникативное разви'!AP28=0,"не сформирован", "в стадии формирования")))</f>
        <v/>
      </c>
      <c r="DC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6" s="82" t="str">
        <f>IF('Социально-коммуникативное разви'!AQ28="","",IF('Социально-коммуникативное разви'!AQ28=2,"сформирован",IF('Социально-коммуникативное разви'!AQ28=0,"не сформирован", "в стадии формирования")))</f>
        <v/>
      </c>
      <c r="DE26" s="82" t="str">
        <f>IF('Социально-коммуникативное разви'!AR28="","",IF('Социально-коммуникативное разви'!AR28=2,"сформирован",IF('Социально-коммуникативное разви'!AR28=0,"не сформирован", "в стадии формирования")))</f>
        <v/>
      </c>
      <c r="DF26" s="82" t="str">
        <f>IF('Социально-коммуникативное разви'!AS28="","",IF('Социально-коммуникативное разви'!AS28=2,"сформирован",IF('Социально-коммуникативное разви'!AS28=0,"не сформирован", "в стадии формирования")))</f>
        <v/>
      </c>
      <c r="DG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6" s="82" t="str">
        <f>IF('Социально-коммуникативное разви'!AT28="","",IF('Социально-коммуникативное разви'!AT28=2,"сформирован",IF('Социально-коммуникативное разви'!AT28=0,"не сформирован", "в стадии формирования")))</f>
        <v/>
      </c>
      <c r="DI26" s="82" t="str">
        <f>IF('Социально-коммуникативное разви'!AV28="","",IF('Социально-коммуникативное разви'!AV28=2,"сформирован",IF('Социально-коммуникативное разви'!AV28=0,"не сформирован", "в стадии формирования")))</f>
        <v/>
      </c>
      <c r="DJ26" s="82" t="str">
        <f>IF('Социально-коммуникативное разви'!AW28="","",IF('Социально-коммуникативное разви'!AW28=2,"сформирован",IF('Социально-коммуникативное разви'!AW28=0,"не сформирован", "в стадии формирования")))</f>
        <v/>
      </c>
      <c r="DK26" s="82" t="str">
        <f>IF('Социально-коммуникативное разви'!AX28="","",IF('Социально-коммуникативное разви'!AX28=2,"сформирован",IF('Социально-коммуникативное разви'!AX28=0,"не сформирован", "в стадии формирования")))</f>
        <v/>
      </c>
      <c r="DL26" s="82" t="str">
        <f>IF('Социально-коммуникативное разви'!AY28="","",IF('Социально-коммуникативное разви'!AY28=2,"сформирован",IF('Социально-коммуникативное разви'!AY28=0,"не сформирован", "в стадии формирования")))</f>
        <v/>
      </c>
      <c r="DM26" s="82" t="str">
        <f>IF('Физическое развитие'!K27="","",IF('Физическое развитие'!K27=2,"сформирован",IF('Физическое развитие'!K27=0,"не сформирован", "в стадии формирования")))</f>
        <v/>
      </c>
      <c r="DN26" s="82" t="e">
        <f>IF('Физическое развитие'!#REF!="","",IF('Физическое развитие'!#REF!=2,"сформирован",IF('Физическое развитие'!#REF!=0,"не сформирован", "в стадии формирования")))</f>
        <v>#REF!</v>
      </c>
      <c r="DO26" s="214" t="e">
        <f>IF('Социально-коммуникативное разви'!#REF!="","",IF('Социально-коммуникативное разви'!M28="","",IF('Социально-коммуникативное разви'!N28="","",IF('Социально-коммуникативное разви'!#REF!="","",IF('Социально-коммуникативное разви'!AI28="","",IF('Социально-коммуникативное разви'!AN28="","",IF('Социально-коммуникативное разви'!AO28="","",IF('Социально-коммуникативное разви'!#REF!="","",IF('Социально-коммуникативное разви'!AP28="","",IF('Социально-коммуникативное разви'!#REF!="","",IF('Социально-коммуникативное разви'!AQ28="","",IF('Социально-коммуникативное разви'!AR28="","",IF('Социально-коммуникативное разви'!AS28="","",IF('Социально-коммуникативное разви'!#REF!="","",IF('Социально-коммуникативное разви'!AT28="","",IF('Социально-коммуникативное разви'!AV28="","",IF('Социально-коммуникативное разви'!AW28="","",IF('Социально-коммуникативное разви'!AX28="","",IF('Социально-коммуникативное разви'!AY28="","",IF('Физическое развитие'!K27="","",IF('Физическое развитие'!#REF!="","",('Социально-коммуникативное разви'!#REF!+'Социально-коммуникативное разви'!M28+'Социально-коммуникативное разви'!N28+'Социально-коммуникативное разви'!#REF!+'Социально-коммуникативное разви'!AI28+'Социально-коммуникативное разви'!AN28+'Социально-коммуникативное разви'!AO28+'Социально-коммуникативное разви'!#REF!+'Социально-коммуникативное разви'!AP28+'Социально-коммуникативное разви'!#REF!+'Социально-коммуникативное разви'!AQ28+'Социально-коммуникативное разви'!AR28+'Социально-коммуникативное разви'!AS28+'Социально-коммуникативное разви'!#REF!+'Социально-коммуникативное разви'!AT28+'Социально-коммуникативное разви'!AV28+'Социально-коммуникативное разви'!AW28+'Социально-коммуникативное разви'!AX28+'Социально-коммуникативное разви'!AY28+'Физическое развитие'!K27+'Физическое развитие'!#REF!)/21)))))))))))))))))))))</f>
        <v>#REF!</v>
      </c>
      <c r="DP26" s="82" t="str">
        <f>'Целевые ориентиры'!CN27</f>
        <v/>
      </c>
      <c r="DQ26" s="82" t="str">
        <f>IF('Социально-коммуникативное разви'!D28="","",IF('Социально-коммуникативное разви'!D28=2,"сформирован",IF('Социально-коммуникативное разви'!D28=0,"не сформирован", "в стадии формирования")))</f>
        <v/>
      </c>
      <c r="DR26" s="82" t="str">
        <f>IF('Социально-коммуникативное разви'!E28="","",IF('Социально-коммуникативное разви'!E28=2,"сформирован",IF('Социально-коммуникативное разви'!E28=0,"не сформирован", "в стадии формирования")))</f>
        <v/>
      </c>
      <c r="DS26" s="82" t="str">
        <f>IF('Социально-коммуникативное разви'!F28="","",IF('Социально-коммуникативное разви'!F28=2,"сформирован",IF('Социально-коммуникативное разви'!F28=0,"не сформирован", "в стадии формирования")))</f>
        <v/>
      </c>
      <c r="DT26" s="82"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DU26" s="82" t="str">
        <f>IF('Социально-коммуникативное разви'!Q28="","",IF('Социально-коммуникативное разви'!Q28=2,"сформирован",IF('Социально-коммуникативное разви'!Q28=0,"не сформирован", "в стадии формирования")))</f>
        <v/>
      </c>
      <c r="DV26" s="82" t="str">
        <f>IF('Социально-коммуникативное разви'!R28="","",IF('Социально-коммуникативное разви'!R28=2,"сформирован",IF('Социально-коммуникативное разви'!R28=0,"не сформирован", "в стадии формирования")))</f>
        <v/>
      </c>
      <c r="DW26" s="82" t="str">
        <f>IF('Социально-коммуникативное разви'!S28="","",IF('Социально-коммуникативное разви'!S28=2,"сформирован",IF('Социально-коммуникативное разви'!S28=0,"не сформирован", "в стадии формирования")))</f>
        <v/>
      </c>
      <c r="DX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6" s="82" t="str">
        <f>IF('Социально-коммуникативное разви'!T28="","",IF('Социально-коммуникативное разви'!T28=2,"сформирован",IF('Социально-коммуникативное разви'!T28=0,"не сформирован", "в стадии формирования")))</f>
        <v/>
      </c>
      <c r="EB26" s="82" t="str">
        <f>IF('Социально-коммуникативное разви'!Y28="","",IF('Социально-коммуникативное разви'!Y28=2,"сформирован",IF('Социально-коммуникативное разви'!Y28=0,"не сформирован", "в стадии формирования")))</f>
        <v/>
      </c>
      <c r="EC26" s="82" t="str">
        <f>IF('Социально-коммуникативное разви'!Z28="","",IF('Социально-коммуникативное разви'!Z28=2,"сформирован",IF('Социально-коммуникативное разви'!Z28=0,"не сформирован", "в стадии формирования")))</f>
        <v/>
      </c>
      <c r="ED26" s="82" t="str">
        <f>IF('Социально-коммуникативное разви'!AU28="","",IF('Социально-коммуникативное разви'!AU28=2,"сформирован",IF('Социально-коммуникативное разви'!AU28=0,"не сформирован", "в стадии формирования")))</f>
        <v/>
      </c>
      <c r="EE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6" s="82" t="str">
        <f>IF('Социально-коммуникативное разви'!AZ28="","",IF('Социально-коммуникативное разви'!AZ28=2,"сформирован",IF('Социально-коммуникативное разви'!AZ28=0,"не сформирован", "в стадии формирования")))</f>
        <v/>
      </c>
      <c r="EG26" s="82" t="str">
        <f>IF('Социально-коммуникативное разви'!BA28="","",IF('Социально-коммуникативное разви'!BA28=2,"сформирован",IF('Социально-коммуникативное разви'!BA28=0,"не сформирован", "в стадии формирования")))</f>
        <v/>
      </c>
      <c r="EH26" s="82" t="str">
        <f>IF('Социально-коммуникативное разви'!BB28="","",IF('Социально-коммуникативное разви'!BB28=2,"сформирован",IF('Социально-коммуникативное разви'!BB28=0,"не сформирован", "в стадии формирования")))</f>
        <v/>
      </c>
      <c r="EI26" s="82" t="str">
        <f>IF('Познавательное развитие'!G28="","",IF('Познавательное развитие'!G28=2,"сформирован",IF('Познавательное развитие'!G28=0,"не сформирован", "в стадии формирования")))</f>
        <v/>
      </c>
      <c r="EJ26" s="82" t="e">
        <f>IF('Познавательное развитие'!#REF!="","",IF('Познавательное развитие'!#REF!=2,"сформирован",IF('Познавательное развитие'!#REF!=0,"не сформирован", "в стадии формирования")))</f>
        <v>#REF!</v>
      </c>
      <c r="EK26" s="82" t="str">
        <f>IF('Познавательное развитие'!H28="","",IF('Познавательное развитие'!H28=2,"сформирован",IF('Познавательное развитие'!H28=0,"не сформирован", "в стадии формирования")))</f>
        <v/>
      </c>
      <c r="EL26" s="82" t="e">
        <f>IF('Познавательное развитие'!#REF!="","",IF('Познавательное развитие'!#REF!=2,"сформирован",IF('Познавательное развитие'!#REF!=0,"не сформирован", "в стадии формирования")))</f>
        <v>#REF!</v>
      </c>
      <c r="EM26" s="82" t="str">
        <f>IF('Познавательное развитие'!T28="","",IF('Познавательное развитие'!T28=2,"сформирован",IF('Познавательное развитие'!T28=0,"не сформирован", "в стадии формирования")))</f>
        <v/>
      </c>
      <c r="EN26" s="82" t="e">
        <f>IF('Познавательное развитие'!#REF!="","",IF('Познавательное развитие'!#REF!=2,"сформирован",IF('Познавательное развитие'!#REF!=0,"не сформирован", "в стадии формирования")))</f>
        <v>#REF!</v>
      </c>
      <c r="EO26" s="82" t="str">
        <f>IF('Познавательное развитие'!U28="","",IF('Познавательное развитие'!U28=2,"сформирован",IF('Познавательное развитие'!U28=0,"не сформирован", "в стадии формирования")))</f>
        <v/>
      </c>
      <c r="EP26" s="82" t="str">
        <f>IF('Познавательное развитие'!W28="","",IF('Познавательное развитие'!W28=2,"сформирован",IF('Познавательное развитие'!W28=0,"не сформирован", "в стадии формирования")))</f>
        <v/>
      </c>
      <c r="EQ26" s="82" t="str">
        <f>IF('Познавательное развитие'!X28="","",IF('Познавательное развитие'!X28=2,"сформирован",IF('Познавательное развитие'!X28=0,"не сформирован", "в стадии формирования")))</f>
        <v/>
      </c>
      <c r="ER26" s="82" t="str">
        <f>IF('Познавательное развитие'!AB28="","",IF('Познавательное развитие'!AB28=2,"сформирован",IF('Познавательное развитие'!AB28=0,"не сформирован", "в стадии формирования")))</f>
        <v/>
      </c>
      <c r="ES26" s="82" t="str">
        <f>IF('Познавательное развитие'!AC28="","",IF('Познавательное развитие'!AC28=2,"сформирован",IF('Познавательное развитие'!AC28=0,"не сформирован", "в стадии формирования")))</f>
        <v/>
      </c>
      <c r="ET26" s="82" t="str">
        <f>IF('Познавательное развитие'!AD28="","",IF('Познавательное развитие'!AD28=2,"сформирован",IF('Познавательное развитие'!AD28=0,"не сформирован", "в стадии формирования")))</f>
        <v/>
      </c>
      <c r="EU26" s="82" t="str">
        <f>IF('Познавательное развитие'!AE28="","",IF('Познавательное развитие'!AE28=2,"сформирован",IF('Познавательное развитие'!AE28=0,"не сформирован", "в стадии формирования")))</f>
        <v/>
      </c>
      <c r="EV26" s="82" t="str">
        <f>IF('Познавательное развитие'!AF28="","",IF('Познавательное развитие'!AF28=2,"сформирован",IF('Познавательное развитие'!AF28=0,"не сформирован", "в стадии формирования")))</f>
        <v/>
      </c>
      <c r="EW26" s="82" t="e">
        <f>IF('Познавательное развитие'!#REF!="","",IF('Познавательное развитие'!#REF!=2,"сформирован",IF('Познавательное развитие'!#REF!=0,"не сформирован", "в стадии формирования")))</f>
        <v>#REF!</v>
      </c>
      <c r="EX26" s="82" t="str">
        <f>IF('Познавательное развитие'!AG28="","",IF('Познавательное развитие'!AG28=2,"сформирован",IF('Познавательное развитие'!AG28=0,"не сформирован", "в стадии формирования")))</f>
        <v/>
      </c>
      <c r="EY26" s="82" t="str">
        <f>IF('Познавательное развитие'!AH28="","",IF('Познавательное развитие'!AH28=2,"сформирован",IF('Познавательное развитие'!AH28=0,"не сформирован", "в стадии формирования")))</f>
        <v/>
      </c>
      <c r="EZ26" s="82" t="e">
        <f>IF('Познавательное развитие'!#REF!="","",IF('Познавательное развитие'!#REF!=2,"сформирован",IF('Познавательное развитие'!#REF!=0,"не сформирован", "в стадии формирования")))</f>
        <v>#REF!</v>
      </c>
      <c r="FA26" s="82" t="str">
        <f>IF('Познавательное развитие'!AI28="","",IF('Познавательное развитие'!AI28=2,"сформирован",IF('Познавательное развитие'!AI28=0,"не сформирован", "в стадии формирования")))</f>
        <v/>
      </c>
      <c r="FB26" s="82" t="str">
        <f>IF('Познавательное развитие'!AJ28="","",IF('Познавательное развитие'!AJ28=2,"сформирован",IF('Познавательное развитие'!AJ28=0,"не сформирован", "в стадии формирования")))</f>
        <v/>
      </c>
      <c r="FC26" s="82" t="str">
        <f>IF('Познавательное развитие'!AK28="","",IF('Познавательное развитие'!AK28=2,"сформирован",IF('Познавательное развитие'!AK28=0,"не сформирован", "в стадии формирования")))</f>
        <v/>
      </c>
      <c r="FD26" s="82" t="str">
        <f>IF('Познавательное развитие'!AL28="","",IF('Познавательное развитие'!AL28=2,"сформирован",IF('Познавательное развитие'!AL28=0,"не сформирован", "в стадии формирования")))</f>
        <v/>
      </c>
      <c r="FE26" s="82" t="str">
        <f>IF('Речевое развитие'!Q27="","",IF('Речевое развитие'!Q27=2,"сформирован",IF('Речевое развитие'!Q27=0,"не сформирован", "в стадии формирования")))</f>
        <v/>
      </c>
      <c r="FF26" s="82" t="str">
        <f>IF('Речевое развитие'!R27="","",IF('Речевое развитие'!R27=2,"сформирован",IF('Речевое развитие'!R27=0,"не сформирован", "в стадии формирования")))</f>
        <v/>
      </c>
      <c r="FG26" s="82" t="str">
        <f>IF('Речевое развитие'!S27="","",IF('Речевое развитие'!S27=2,"сформирован",IF('Речевое развитие'!S27=0,"не сформирован", "в стадии формирования")))</f>
        <v/>
      </c>
      <c r="FH26" s="82" t="str">
        <f>IF('Речевое развитие'!T27="","",IF('Речевое развитие'!T27=2,"сформирован",IF('Речевое развитие'!T27=0,"не сформирован", "в стадии формирования")))</f>
        <v/>
      </c>
      <c r="FI26" s="82" t="str">
        <f>IF('Речевое развитие'!U27="","",IF('Речевое развитие'!U27=2,"сформирован",IF('Речевое развитие'!U27=0,"не сформирован", "в стадии формирования")))</f>
        <v/>
      </c>
      <c r="FJ26" s="82" t="e">
        <f>IF('Речевое развитие'!#REF!="","",IF('Речевое развитие'!#REF!=2,"сформирован",IF('Речевое развитие'!#REF!=0,"не сформирован", "в стадии формирования")))</f>
        <v>#REF!</v>
      </c>
      <c r="FK26" s="82" t="str">
        <f>IF('Художественно-эстетическое разв'!S28="","",IF('Художественно-эстетическое разв'!S28=2,"сформирован",IF('Художественно-эстетическое разв'!S28=0,"не сформирован", "в стадии формирования")))</f>
        <v/>
      </c>
      <c r="FL26" s="82" t="str">
        <f>IF('Художественно-эстетическое разв'!T28="","",IF('Художественно-эстетическое разв'!T28=2,"сформирован",IF('Художественно-эстетическое разв'!T28=0,"не сформирован", "в стадии формирования")))</f>
        <v/>
      </c>
      <c r="FM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6" s="82" t="str">
        <f>IF('Физическое развитие'!T27="","",IF('Физическое развитие'!T27=2,"сформирован",IF('Физическое развитие'!T27=0,"не сформирован", "в стадии формирования")))</f>
        <v/>
      </c>
      <c r="FO26" s="82" t="str">
        <f>IF('Физическое развитие'!U27="","",IF('Физическое развитие'!U27=2,"сформирован",IF('Физическое развитие'!U27=0,"не сформирован", "в стадии формирования")))</f>
        <v/>
      </c>
      <c r="FP26" s="82" t="str">
        <f>IF('Физическое развитие'!V27="","",IF('Физическое развитие'!V27=2,"сформирован",IF('Физическое развитие'!V27=0,"не сформирован", "в стадии формирования")))</f>
        <v/>
      </c>
      <c r="FQ26" s="82" t="e">
        <f>IF('Физическое развитие'!#REF!="","",IF('Физическое развитие'!#REF!=2,"сформирован",IF('Физическое развитие'!#REF!=0,"не сформирован", "в стадии формирования")))</f>
        <v>#REF!</v>
      </c>
      <c r="FR26" s="214" t="str">
        <f>IF('Социально-коммуникативное разви'!D28="","",IF('Социально-коммуникативное разви'!E28="","",IF('Социально-коммуникативное разви'!F28="","",IF('Социально-коммуникативное разви'!G28="","",IF('Социально-коммуникативное разви'!Q28="","",IF('Социально-коммуникативное разви'!R28="","",IF('Социально-коммуникативное разви'!S28="","",IF('Социально-коммуникативное разви'!#REF!="","",IF('Социально-коммуникативное разви'!#REF!="","",IF('Социально-коммуникативное разви'!#REF!="","",IF('Социально-коммуникативное разви'!T28="","",IF('Социально-коммуникативное разви'!Y28="","",IF('Социально-коммуникативное разви'!Z28="","",IF('Социально-коммуникативное разви'!AU28="","",IF('Социально-коммуникативное разви'!#REF!="","",IF('Социально-коммуникативное разви'!AZ28="","",IF('Социально-коммуникативное разви'!BA28="","",IF('Социально-коммуникативное разви'!BB28="","",IF('Познавательное развитие'!G28="","",IF('Познавательное развитие'!#REF!="","",IF('Познавательное развитие'!H28="","",IF('Познавательное развитие'!#REF!="","",IF('Познавательное развитие'!T28="","",IF('Познавательное развитие'!#REF!="","",IF('Познавательное развитие'!U28="","",IF('Познавательное развитие'!W28="","",IF('Познавательное развитие'!X28="","",IF('Познавательное развитие'!AB28="","",IF('Познавательное развитие'!AC28="","",IF('Познавательное развитие'!AD28="","",IF('Познавательное развитие'!AE28="","",IF('Познавательное развитие'!AF28="","",IF('Познавательное развитие'!#REF!="","",IF('Познавательное развитие'!AG28="","",IF('Познавательное развитие'!AH28="","",IF('Познавательное развитие'!#REF!="","",IF('Познавательное развитие'!AI28="","",IF('Познавательное развитие'!AJ28="","",IF('Познавательное развитие'!AK28="","",IF('Познавательное развитие'!AL28="","",IF('Речевое развитие'!Q27="","",IF('Речевое развитие'!R27="","",IF('Речевое развитие'!S27="","",IF('Речевое развитие'!T27="","",IF('Речевое развитие'!U27="","",IF('Речевое развитие'!#REF!="","",IF('Художественно-эстетическое разв'!S28="","",IF('Художественно-эстетическое разв'!T28="","",IF('Художественно-эстетическое разв'!#REF!="","",IF('Физическое развитие'!T27="","",IF('Физическое развитие'!U27="","",IF('Физическое развитие'!V27="","",IF('Физическое развитие'!#REF!="","",('Социально-коммуникативное разви'!D28+'Социально-коммуникативное разви'!E28+'Социально-коммуникативное разви'!F28+'Социально-коммуникативное разви'!G28+'Социально-коммуникативное разви'!Q28+'Социально-коммуникативное разви'!R28+'Социально-коммуникативное разви'!S28+'Социально-коммуникативное разви'!#REF!+'Социально-коммуникативное разви'!#REF!+'Социально-коммуникативное разви'!#REF!+'Социально-коммуникативное разви'!T28+'Социально-коммуникативное разви'!Y28+'Социально-коммуникативное разви'!Z28+'Социально-коммуникативное разви'!AU28+'Социально-коммуникативное разви'!#REF!+'Социально-коммуникативное разви'!AZ28+'Социально-коммуникативное разви'!BA28+'Социально-коммуникативное разви'!BB28+'Познавательное развитие'!G28+'Познавательное развитие'!#REF!+'Познавательное развитие'!H28+'Познавательное развитие'!#REF!+'Познавательное развитие'!T28+'Познавательное развитие'!#REF!+'Познавательное развитие'!U28+'Познавательное развитие'!W28+'Познавательное развитие'!X28+'Познавательное развитие'!AB28+'Познавательное развитие'!AC28+'Познавательное развитие'!AD28+'Познавательное развитие'!AE28+'Познавательное развитие'!AF28+'Познавательное развитие'!#REF!+'Познавательное развитие'!AG28+'Познавательное развитие'!AH28+'Познавательное развитие'!#REF!+'Познавательное развитие'!AI28+'Познавательное развитие'!AJ28+'Познавательное развитие'!AK28+'Познавательное развитие'!AL28+'Речевое развитие'!Q27+'Речевое развитие'!R27+'Речевое развитие'!S27+'Речевое развитие'!T27+'Речевое развитие'!U27+'Речевое развитие'!#REF!+'Художественно-эстетическое разв'!S28+'Художественно-эстетическое разв'!T28+'Художественно-эстетическое разв'!#REF!+'Физическое развитие'!T27+'Физическое развитие'!U27+'Физическое развитие'!V27+'Физическое развитие'!#REF!)/53)))))))))))))))))))))))))))))))))))))))))))))))))))))</f>
        <v/>
      </c>
      <c r="FS26" s="82" t="str">
        <f>'Целевые ориентиры'!EC27</f>
        <v/>
      </c>
    </row>
    <row r="27" spans="1:175">
      <c r="A27" s="82">
        <f>список!A26</f>
        <v>25</v>
      </c>
      <c r="B27" s="82" t="str">
        <f>IF(список!B26="","",список!B26)</f>
        <v/>
      </c>
      <c r="C27" s="82">
        <f>список!C26</f>
        <v>0</v>
      </c>
      <c r="D27" s="82" t="str">
        <f>IF('Социально-коммуникативное разви'!AA29="","",IF('Социально-коммуникативное разви'!AA29=2,"сформирован",IF('Социально-коммуникативное разви'!AA29=0,"не сформирован", "в стадии формирования")))</f>
        <v/>
      </c>
      <c r="E27" s="82" t="str">
        <f>IF('Социально-коммуникативное разви'!AF29="","",IF('Социально-коммуникативное разви'!AF29=2,"сформирован",IF('Социально-коммуникативное разви'!AF29=0,"не сформирован", "в стадии формирования")))</f>
        <v/>
      </c>
      <c r="F27" s="82" t="str">
        <f>IF('Социально-коммуникативное разви'!AG29="","",IF('Социально-коммуникативное разви'!AG29=2,"сформирован",IF('Социально-коммуникативное разви'!AG29=0,"не сформирован", "в стадии формирования")))</f>
        <v/>
      </c>
      <c r="G27" s="82" t="str">
        <f>IF('Социально-коммуникативное разви'!AH29="","",IF('Социально-коммуникативное разви'!AH29=2,"сформирован",IF('Социально-коммуникативное разви'!AH29=0,"не сформирован", "в стадии формирования")))</f>
        <v/>
      </c>
      <c r="H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7" s="82" t="str">
        <f>IF('Социально-коммуникативное разви'!AJ29="","",IF('Социально-коммуникативное разви'!AJ29=2,"сформирован",IF('Социально-коммуникативное разви'!AJ29=0,"не сформирован", "в стадии формирования")))</f>
        <v/>
      </c>
      <c r="K27" s="82" t="str">
        <f>IF('Социально-коммуникативное разви'!AK29="","",IF('Социально-коммуникативное разви'!AK29=2,"сформирован",IF('Социально-коммуникативное разви'!AK29=0,"не сформирован", "в стадии формирования")))</f>
        <v/>
      </c>
      <c r="L27" s="82" t="e">
        <f>IF('Познавательное развитие'!#REF!="","",IF('Познавательное развитие'!#REF!=2,"сформирован",IF('Познавательное развитие'!#REF!=0,"не сформирован", "в стадии формирования")))</f>
        <v>#REF!</v>
      </c>
      <c r="M27" s="82" t="str">
        <f>IF('Познавательное развитие'!D29="","",IF('Познавательное развитие'!D29=2,"сформирован",IF('Познавательное развитие'!D29=0,"не сформирован", "в стадии формирования")))</f>
        <v/>
      </c>
      <c r="N27" s="82" t="e">
        <f>IF('Познавательное развитие'!#REF!="","",IF('Познавательное развитие'!#REF!=2,"сформирован",IF('Познавательное развитие'!#REF!=0,"не сформирован", "в стадии формирования")))</f>
        <v>#REF!</v>
      </c>
      <c r="O27" s="82" t="str">
        <f>IF('Познавательное развитие'!I29="","",IF('Познавательное развитие'!I29=2,"сформирован",IF('Познавательное развитие'!I29=0,"не сформирован", "в стадии формирования")))</f>
        <v/>
      </c>
      <c r="P27" s="82" t="str">
        <f>IF('Познавательное развитие'!M29="","",IF('Познавательное развитие'!M29=2,"сформирован",IF('Познавательное развитие'!M29=0,"не сформирован", "в стадии формирования")))</f>
        <v/>
      </c>
      <c r="Q27" s="82" t="str">
        <f>IF('Познавательное развитие'!N29="","",IF('Познавательное развитие'!N29=2,"сформирован",IF('Познавательное развитие'!N29=0,"не сформирован", "в стадии формирования")))</f>
        <v/>
      </c>
      <c r="R27" s="82" t="str">
        <f>IF('Познавательное развитие'!O29="","",IF('Познавательное развитие'!O29=2,"сформирован",IF('Познавательное развитие'!O29=0,"не сформирован", "в стадии формирования")))</f>
        <v/>
      </c>
      <c r="S27" s="82" t="str">
        <f>IF('Познавательное развитие'!P29="","",IF('Познавательное развитие'!P29=2,"сформирован",IF('Познавательное развитие'!P29=0,"не сформирован", "в стадии формирования")))</f>
        <v/>
      </c>
      <c r="T27" s="82" t="str">
        <f>IF('Познавательное развитие'!Q29="","",IF('Познавательное развитие'!Q29=2,"сформирован",IF('Познавательное развитие'!Q29=0,"не сформирован", "в стадии формирования")))</f>
        <v/>
      </c>
      <c r="U27" s="82" t="str">
        <f>IF('Познавательное развитие'!Y29="","",IF('Познавательное развитие'!Y29=2,"сформирован",IF('Познавательное развитие'!Y29=0,"не сформирован", "в стадии формирования")))</f>
        <v/>
      </c>
      <c r="V27" s="82"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W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7" s="82" t="str">
        <f>IF('Художественно-эстетическое разв'!G29="","",IF('Художественно-эстетическое разв'!G29=2,"сформирован",IF('Художественно-эстетическое разв'!G29=0,"не сформирован", "в стадии формирования")))</f>
        <v/>
      </c>
      <c r="Y27" s="82" t="str">
        <f>IF('Художественно-эстетическое разв'!H30="","",IF('Художественно-эстетическое разв'!H30=2,"сформирован",IF('Художественно-эстетическое разв'!H30=0,"не сформирован", "в стадии формирования")))</f>
        <v/>
      </c>
      <c r="Z27" s="82" t="str">
        <f>IF('Художественно-эстетическое разв'!I29="","",IF('Художественно-эстетическое разв'!I29=2,"сформирован",IF('Художественно-эстетическое разв'!I29=0,"не сформирован", "в стадии формирования")))</f>
        <v/>
      </c>
      <c r="AA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7" s="82" t="str">
        <f>IF('Художественно-эстетическое разв'!L29="","",IF('Художественно-эстетическое разв'!L29=2,"сформирован",IF('Художественно-эстетическое разв'!L29=0,"не сформирован", "в стадии формирования")))</f>
        <v/>
      </c>
      <c r="AC27" s="82" t="str">
        <f>IF('Художественно-эстетическое разв'!M29="","",IF('Художественно-эстетическое разв'!M29=2,"сформирован",IF('Художественно-эстетическое разв'!M29=0,"не сформирован", "в стадии формирования")))</f>
        <v/>
      </c>
      <c r="AD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7" s="82" t="str">
        <f>IF('Художественно-эстетическое разв'!U29="","",IF('Художественно-эстетическое разв'!U29=2,"сформирован",IF('Художественно-эстетическое разв'!U29=0,"не сформирован", "в стадии формирования")))</f>
        <v/>
      </c>
      <c r="AG27" s="82" t="str">
        <f>IF('Физическое развитие'!W28="","",IF('Физическое развитие'!W28=2,"сформирован",IF('Физическое развитие'!W28=0,"не сформирован", "в стадии формирования")))</f>
        <v/>
      </c>
      <c r="AH27" s="214" t="str">
        <f>IF('Социально-коммуникативное разви'!AA29="","",IF('Социально-коммуникативное разви'!AF29="","",IF('Социально-коммуникативное разви'!AG29="","",IF('Социально-коммуникативное разви'!AH29="","",IF('Социально-коммуникативное разви'!#REF!="","",IF('Социально-коммуникативное разви'!#REF!="","",IF('Социально-коммуникативное разви'!AJ29="","",IF('Социально-коммуникативное разви'!AK29="","",IF('Познавательное развитие'!#REF!="","",IF('Познавательное развитие'!D29="","",IF('Познавательное развитие'!#REF!="","",IF('Познавательное развитие'!I29="","",IF('Познавательное развитие'!M29="","",IF('Познавательное развитие'!N29="","",IF('Познавательное развитие'!O29="","",IF('Познавательное развитие'!P29="","",IF('Познавательное развитие'!Q29="","",IF('Познавательное развитие'!Y29="","",IF('Художественно-эстетическое разв'!D29="","",IF('Художественно-эстетическое разв'!#REF!="","",IF('Художественно-эстетическое разв'!G29="","",IF('Художественно-эстетическое разв'!H30="","",IF('Художественно-эстетическое разв'!I29="","",IF('Художественно-эстетическое разв'!#REF!="","",IF('Художественно-эстетическое разв'!L29="","",IF('Художественно-эстетическое разв'!M29="","",IF('Художественно-эстетическое разв'!#REF!="","",IF('Художественно-эстетическое разв'!#REF!="","",IF('Художественно-эстетическое разв'!U29="","",IF('Физическое развитие'!#REF!="","",('Социально-коммуникативное разви'!AA29+'Социально-коммуникативное разви'!AF29+'Социально-коммуникативное разви'!AG29+'Социально-коммуникативное разви'!AH29+'Социально-коммуникативное разви'!#REF!+'Социально-коммуникативное разви'!#REF!+'Социально-коммуникативное разви'!AJ29+'Социально-коммуникативное разви'!AK29+'Познавательное развитие'!#REF!+'Познавательное развитие'!D29+'Познавательное развитие'!#REF!+'Познавательное развитие'!I29+'Познавательное развитие'!M29+'Познавательное развитие'!N29+'Познавательное развитие'!O29+'Познавательное развитие'!P29+'Познавательное развитие'!Q29+'Познавательное развитие'!Y29+'Художественно-эстетическое разв'!D29+'Художественно-эстетическое разв'!#REF!+'Художественно-эстетическое разв'!G29+'Художественно-эстетическое разв'!H30+'Художественно-эстетическое разв'!I29+'Художественно-эстетическое разв'!#REF!+'Художественно-эстетическое разв'!L29+'Художественно-эстетическое разв'!M29+'Художественно-эстетическое разв'!#REF!+'Художественно-эстетическое разв'!#REF!+'Художественно-эстетическое разв'!U29+'Физическое развитие'!#REF!)/30))))))))))))))))))))))))))))))</f>
        <v/>
      </c>
      <c r="AI27" s="82" t="str">
        <f>'Целевые ориентиры'!AA28</f>
        <v/>
      </c>
      <c r="AJ27" s="82"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AK27" s="82"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AL27" s="82" t="str">
        <f>IF('Социально-коммуникативное разви'!I29="","",IF('Социально-коммуникативное разви'!I29=2,"сформирован",IF('Социально-коммуникативное разви'!I29=0,"не сформирован", "в стадии формирования")))</f>
        <v/>
      </c>
      <c r="AM27" s="82" t="str">
        <f>IF('Социально-коммуникативное разви'!J29="","",IF('Социально-коммуникативное разви'!J29=2,"сформирован",IF('Социально-коммуникативное разви'!J29=0,"не сформирован", "в стадии формирования")))</f>
        <v/>
      </c>
      <c r="AN27" s="82"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AO27" s="82"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AP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7" s="82" t="str">
        <f>IF('Социально-коммуникативное разви'!X29="","",IF('Социально-коммуникативное разви'!X29=2,"сформирован",IF('Социально-коммуникативное разви'!X29=0,"не сформирован", "в стадии формирования")))</f>
        <v/>
      </c>
      <c r="AR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7" s="82" t="e">
        <f>IF('Познавательное развитие'!#REF!="","",IF('Познавательное развитие'!#REF!=2,"сформирован",IF('Познавательное развитие'!#REF!=0,"не сформирован", "в стадии формирования")))</f>
        <v>#REF!</v>
      </c>
      <c r="AT27" s="82" t="str">
        <f>IF('Познавательное развитие'!V29="","",IF('Познавательное развитие'!V29=2,"сформирован",IF('Познавательное развитие'!V29=0,"не сформирован", "в стадии формирования")))</f>
        <v/>
      </c>
      <c r="AU27" s="82" t="str">
        <f>IF('Художественно-эстетическое разв'!Z29="","",IF('Художественно-эстетическое разв'!Z29=2,"сформирован",IF('Художественно-эстетическое разв'!Z29=0,"не сформирован", "в стадии формирования")))</f>
        <v/>
      </c>
      <c r="AV27" s="82" t="str">
        <f>IF('Художественно-эстетическое разв'!AE29="","",IF('Художественно-эстетическое разв'!AE29=2,"сформирован",IF('Художественно-эстетическое разв'!AE29=0,"не сформирован", "в стадии формирования")))</f>
        <v/>
      </c>
      <c r="AW27" s="82" t="e">
        <f>IF('Физическое развитие'!#REF!="","",IF('Физическое развитие'!#REF!=2,"сформирован",IF('Физическое развитие'!#REF!=0,"не сформирован", "в стадии формирования")))</f>
        <v>#REF!</v>
      </c>
      <c r="AX27" s="82" t="e">
        <f>IF('Физическое развитие'!#REF!="","",IF('Физическое развитие'!#REF!=2,"сформирован",IF('Физическое развитие'!#REF!=0,"не сформирован", "в стадии формирования")))</f>
        <v>#REF!</v>
      </c>
      <c r="AY27" s="214" t="str">
        <f>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разви'!#REF!="","",IF('Социально-коммуникативное разви'!X29="","",IF('Социально-коммуникативное разви'!#REF!="","",IF('Познавательное развитие'!#REF!="","",IF('Познавательное развитие'!V29="","",IF('Художественно-эстетическое разв'!Z29="","",IF('Художественно-эстетическое разв'!AE29="","",IF('Физическое развитие'!#REF!="","",IF('Физическое развитие'!#REF!="","",('Социально-коммуникативное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разви'!#REF!+'Социально-коммуникативное разви'!X29+'Социально-коммуникативное разви'!#REF!+'Познавательное развитие'!#REF!+'Познавательное развитие'!V29+'Художественно-эстетическое разв'!Z29+'Художественно-эстетическое разв'!AE29+'Физическое развитие'!#REF!+'Физическое развитие'!#REF!)/15)))))))))))))))</f>
        <v/>
      </c>
      <c r="AZ27" s="82" t="str">
        <f>'Целевые ориентиры'!AM28</f>
        <v/>
      </c>
      <c r="BA27" s="82" t="str">
        <f>IF('Социально-коммуникативное разви'!U29="","",IF('Социально-коммуникативное разви'!U29=2,"сформирован",IF('Социально-коммуникативное разви'!U29=0,"не сформирован", "в стадии формирования")))</f>
        <v/>
      </c>
      <c r="BB27" s="82" t="str">
        <f>IF('Социально-коммуникативное разви'!V29="","",IF('Социально-коммуникативное разви'!V29=2,"сформирован",IF('Социально-коммуникативное разви'!V29=0,"не сформирован", "в стадии формирования")))</f>
        <v/>
      </c>
      <c r="BC27" s="82" t="str">
        <f>IF('Социально-коммуникативное разви'!W29="","",IF('Социально-коммуникативное разви'!W29=2,"сформирован",IF('Социально-коммуникативное разви'!W29=0,"не сформирован", "в стадии формирования")))</f>
        <v/>
      </c>
      <c r="BD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7" s="82" t="str">
        <f>IF('Художественно-эстетическое разв'!AC29="","",IF('Художественно-эстетическое разв'!AC29=2,"сформирован",IF('Художественно-эстетическое разв'!AC29=0,"не сформирован", "в стадии формирования")))</f>
        <v/>
      </c>
      <c r="BG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7" s="82" t="str">
        <f>IF('Художественно-эстетическое разв'!AD29="","",IF('Художественно-эстетическое разв'!AD29=2,"сформирован",IF('Художественно-эстетическое разв'!AD29=0,"не сформирован", "в стадии формирования")))</f>
        <v/>
      </c>
      <c r="BI27" s="214" t="str">
        <f>IF('Социально-коммуникативное разви'!U29="","",IF('Социально-коммуникативное разви'!V29="","",IF('Социально-коммуникативное разви'!W29="","",IF('Художественно-эстетическое разв'!#REF!="","",IF('Художественно-эстетическое разв'!#REF!="","",IF('Художественно-эстетическое разв'!AC29="","",IF('Художественно-эстетическое разв'!#REF!="","",IF('Художественно-эстетическое разв'!AD29="","",('Социально-коммуникативное разви'!U29+'Социально-коммуникативное разви'!V29+'Социально-коммуникативное разви'!W29+'Художественно-эстетическое разв'!#REF!+'Художественно-эстетическое разв'!#REF!+'Художественно-эстетическое разв'!AC29+'Художественно-эстетическое разв'!#REF!+'Художественно-эстетическое разв'!AD29)/8))))))))</f>
        <v/>
      </c>
      <c r="BJ27" s="82" t="str">
        <f>'Целевые ориентиры'!AT28</f>
        <v/>
      </c>
      <c r="BK27" s="82" t="str">
        <f>IF('Речевое развитие'!D28="","",IF('Речевое развитие'!D28=2,"сформирован",IF('Речевое развитие'!D28=0,"не сформирован", "в стадии формирования")))</f>
        <v/>
      </c>
      <c r="BL27" s="82" t="e">
        <f>IF('Речевое развитие'!#REF!="","",IF('Речевое развитие'!#REF!=2,"сформирован",IF('Речевое развитие'!#REF!=0,"не сформирован", "в стадии формирования")))</f>
        <v>#REF!</v>
      </c>
      <c r="BM27" s="82" t="str">
        <f>IF('Речевое развитие'!E28="","",IF('Речевое развитие'!E28=2,"сформирован",IF('Речевое развитие'!E28=0,"не сформирован", "в стадии формирования")))</f>
        <v/>
      </c>
      <c r="BN27" s="82" t="str">
        <f>IF('Речевое развитие'!F28="","",IF('Речевое развитие'!F28=2,"сформирован",IF('Речевое развитие'!F28=0,"не сформирован", "в стадии формирования")))</f>
        <v/>
      </c>
      <c r="BO27" s="82" t="str">
        <f>IF('Речевое развитие'!G28="","",IF('Речевое развитие'!G28=2,"сформирован",IF('Речевое развитие'!G28=0,"не сформирован", "в стадии формирования")))</f>
        <v/>
      </c>
      <c r="BP27" s="82" t="str">
        <f>IF('Речевое развитие'!H28="","",IF('Речевое развитие'!H28=2,"сформирован",IF('Речевое развитие'!H28=0,"не сформирован", "в стадии формирования")))</f>
        <v/>
      </c>
      <c r="BQ27" s="82" t="e">
        <f>IF('Речевое развитие'!#REF!="","",IF('Речевое развитие'!#REF!=2,"сформирован",IF('Речевое развитие'!#REF!=0,"не сформирован", "в стадии формирования")))</f>
        <v>#REF!</v>
      </c>
      <c r="BR27" s="82" t="str">
        <f>IF('Речевое развитие'!I28="","",IF('Речевое развитие'!I28=2,"сформирован",IF('Речевое развитие'!I28=0,"не сформирован", "в стадии формирования")))</f>
        <v/>
      </c>
      <c r="BS27" s="82" t="str">
        <f>IF('Речевое развитие'!J28="","",IF('Речевое развитие'!J28=2,"сформирован",IF('Речевое развитие'!J28=0,"не сформирован", "в стадии формирования")))</f>
        <v/>
      </c>
      <c r="BT27" s="82" t="str">
        <f>IF('Речевое развитие'!K28="","",IF('Речевое развитие'!K28=2,"сформирован",IF('Речевое развитие'!K28=0,"не сформирован", "в стадии формирования")))</f>
        <v/>
      </c>
      <c r="BU27" s="82" t="str">
        <f>IF('Речевое развитие'!L28="","",IF('Речевое развитие'!L28=2,"сформирован",IF('Речевое развитие'!L28=0,"не сформирован", "в стадии формирования")))</f>
        <v/>
      </c>
      <c r="BV27" s="82" t="str">
        <f>IF('Речевое развитие'!M28="","",IF('Речевое развитие'!M28=2,"сформирован",IF('Речевое развитие'!M28=0,"не сформирован", "в стадии формирования")))</f>
        <v/>
      </c>
      <c r="BW27" s="82" t="str">
        <f>IF('Речевое развитие'!N28="","",IF('Речевое развитие'!N28=2,"сформирован",IF('Речевое развитие'!N28=0,"не сформирован", "в стадии формирования")))</f>
        <v/>
      </c>
      <c r="BX27" s="82" t="str">
        <f>IF('Речевое развитие'!D28="","",IF('Речевое развитие'!#REF!="","",IF('Речевое развитие'!E28="","",IF('Речевое развитие'!F28="","",IF('Речевое развитие'!G28="","",IF('Речевое развитие'!H28="","",IF('Речевое развитие'!#REF!="","",IF('Речевое развитие'!I28="","",IF('Речевое развитие'!J28="","",IF('Речевое развитие'!K28="","",IF('Речевое развитие'!L28="","",IF('Речевое развитие'!M28="","",IF('Речевое развитие'!N28="","",('Речевое развитие'!D28+'Речевое развитие'!#REF!+'Речевое развитие'!E28+'Речевое развитие'!F28+'Речевое развитие'!G28+'Речевое развитие'!H28+'Речевое развитие'!#REF!+'Речевое развитие'!I28+'Речевое развитие'!J28+'Речевое развитие'!K28+'Речевое развитие'!L28+'Речевое развитие'!M28+'Речевое развитие'!N28)/13)))))))))))))</f>
        <v/>
      </c>
      <c r="BY27" s="82" t="str">
        <f>'Целевые ориентиры'!BG28</f>
        <v/>
      </c>
      <c r="BZ27" s="82" t="str">
        <f>IF('Художественно-эстетическое разв'!Y29="","",IF('Художественно-эстетическое разв'!Y29=2,"сформирован",IF('Художественно-эстетическое разв'!Y29=0,"не сформирован", "в стадии формирования")))</f>
        <v/>
      </c>
      <c r="CA27" s="82" t="e">
        <f>IF('Физическое развитие'!#REF!="","",IF('Физическое развитие'!#REF!=2,"сформирован",IF('Физическое развитие'!#REF!=0,"не сформирован", "в стадии формирования")))</f>
        <v>#REF!</v>
      </c>
      <c r="CB27" s="82" t="e">
        <f>IF('Физическое развитие'!#REF!="","",IF('Физическое развитие'!#REF!=2,"сформирован",IF('Физическое развитие'!#REF!=0,"не сформирован", "в стадии формирования")))</f>
        <v>#REF!</v>
      </c>
      <c r="CC27" s="82" t="str">
        <f>IF('Физическое развитие'!D28="","",IF('Физическое развитие'!D28=2,"сформирован",IF('Физическое развитие'!D28=0,"не сформирован", "в стадии формирования")))</f>
        <v/>
      </c>
      <c r="CD27" s="82" t="str">
        <f>IF('Физическое развитие'!E28="","",IF('Физическое развитие'!E28=2,"сформирован",IF('Физическое развитие'!E28=0,"не сформирован", "в стадии формирования")))</f>
        <v/>
      </c>
      <c r="CE27" s="82" t="str">
        <f>IF('Физическое развитие'!F28="","",IF('Физическое развитие'!F28=2,"сформирован",IF('Физическое развитие'!F28=0,"не сформирован", "в стадии формирования")))</f>
        <v/>
      </c>
      <c r="CF27" s="82" t="str">
        <f>IF('Физическое развитие'!H28="","",IF('Физическое развитие'!H28=2,"сформирован",IF('Физическое развитие'!H28=0,"не сформирован", "в стадии формирования")))</f>
        <v/>
      </c>
      <c r="CG27" s="82" t="str">
        <f>IF('Физическое развитие'!I28="","",IF('Физическое развитие'!I28=2,"сформирован",IF('Физическое развитие'!I28=0,"не сформирован", "в стадии формирования")))</f>
        <v/>
      </c>
      <c r="CH27" s="82" t="str">
        <f>IF('Физическое развитие'!J28="","",IF('Физическое развитие'!J28=2,"сформирован",IF('Физическое развитие'!J28=0,"не сформирован", "в стадии формирования")))</f>
        <v/>
      </c>
      <c r="CI27" s="82" t="str">
        <f>IF('Физическое развитие'!L28="","",IF('Физическое развитие'!L28=2,"сформирован",IF('Физическое развитие'!L28=0,"не сформирован", "в стадии формирования")))</f>
        <v/>
      </c>
      <c r="CJ27" s="82" t="str">
        <f>IF('Физическое развитие'!M28="","",IF('Физическое развитие'!M28=2,"сформирован",IF('Физическое развитие'!M28=0,"не сформирован", "в стадии формирования")))</f>
        <v/>
      </c>
      <c r="CK27" s="82" t="e">
        <f>IF('Физическое развитие'!#REF!="","",IF('Физическое развитие'!#REF!=2,"сформирован",IF('Физическое развитие'!#REF!=0,"не сформирован", "в стадии формирования")))</f>
        <v>#REF!</v>
      </c>
      <c r="CL27" s="82" t="e">
        <f>IF('Физическое развитие'!#REF!="","",IF('Физическое развитие'!#REF!=2,"сформирован",IF('Физическое развитие'!#REF!=0,"не сформирован", "в стадии формирования")))</f>
        <v>#REF!</v>
      </c>
      <c r="CM27" s="82" t="e">
        <f>IF('Физическое развитие'!#REF!="","",IF('Физическое развитие'!#REF!=2,"сформирован",IF('Физическое развитие'!#REF!=0,"не сформирован", "в стадии формирования")))</f>
        <v>#REF!</v>
      </c>
      <c r="CN27" s="82" t="str">
        <f>IF('Физическое развитие'!N28="","",IF('Физическое развитие'!N28=2,"сформирован",IF('Физическое развитие'!N28=0,"не сформирован", "в стадии формирования")))</f>
        <v/>
      </c>
      <c r="CO27" s="82" t="str">
        <f>IF('Физическое развитие'!O28="","",IF('Физическое развитие'!O28=2,"сформирован",IF('Физическое развитие'!O28=0,"не сформирован", "в стадии формирования")))</f>
        <v/>
      </c>
      <c r="CP27" s="82" t="str">
        <f>IF('Физическое развитие'!P28="","",IF('Физическое развитие'!P28=2,"сформирован",IF('Физическое развитие'!P28=0,"не сформирован", "в стадии формирования")))</f>
        <v/>
      </c>
      <c r="CQ27" s="82" t="str">
        <f>IF('Физическое развитие'!Q28="","",IF('Физическое развитие'!Q28=2,"сформирован",IF('Физическое развитие'!Q28=0,"не сформирован", "в стадии формирования")))</f>
        <v/>
      </c>
      <c r="CR27" s="214" t="str">
        <f>IF('Художественно-эстетическое разв'!Y29="","",IF('Физическое развитие'!#REF!="","",IF('Физическое развитие'!#REF!="","",IF('Физическое развитие'!D28="","",IF('Физическое развитие'!E28="","",IF('Физическое развитие'!F28="","",IF('Физическое развитие'!H28="","",IF('Физическое развитие'!I28="","",IF('Физическое развитие'!J28="","",IF('Физическое развитие'!L28="","",IF('Физическое развитие'!M28="","",IF('Физическое развитие'!#REF!="","",IF('Физическое развитие'!#REF!="","",IF('Физическое развитие'!#REF!="","",IF('Физическое развитие'!N28="","",IF('Физическое развитие'!O28="","",IF('Физическое развитие'!P28="","",IF('Физическое развитие'!Q28="","",('Художественно-эстетическое разв'!Y29+'Физическое развитие'!#REF!+'Физическое развитие'!#REF!+'Физическое развитие'!D28+'Физическое развитие'!E28+'Физическое развитие'!F28+'Физическое развитие'!H28+'Физическое развитие'!I28+'Физическое развитие'!J28+'Физическое развитие'!L28+'Физическое развитие'!M28+'Физическое развитие'!#REF!+'Физическое развитие'!#REF!+'Физическое развитие'!#REF!+'Физическое развитие'!N28+'Физическое развитие'!O28+'Физическое развитие'!P28+'Физическое развитие'!Q28)/18))))))))))))))))))</f>
        <v/>
      </c>
      <c r="CS27" s="82" t="str">
        <f>'Целевые ориентиры'!BW28</f>
        <v/>
      </c>
      <c r="CT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7" s="82"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CV27" s="82" t="str">
        <f>IF('Социально-коммуникативное разви'!N29="","",IF('Социально-коммуникативное разви'!N29=2,"сформирован",IF('Социально-коммуникативное разви'!N29=0,"не сформирован", "в стадии формирования")))</f>
        <v/>
      </c>
      <c r="CW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7" s="82" t="str">
        <f>IF('Социально-коммуникативное разви'!AI29="","",IF('Социально-коммуникативное разви'!AI29=2,"сформирован",IF('Социально-коммуникативное разви'!AI29=0,"не сформирован", "в стадии формирования")))</f>
        <v/>
      </c>
      <c r="CY27" s="82" t="str">
        <f>IF('Социально-коммуникативное разви'!AN29="","",IF('Социально-коммуникативное разви'!AN29=2,"сформирован",IF('Социально-коммуникативное разви'!AN29=0,"не сформирован", "в стадии формирования")))</f>
        <v/>
      </c>
      <c r="CZ27" s="82" t="str">
        <f>IF('Социально-коммуникативное разви'!AO29="","",IF('Социально-коммуникативное разви'!AO29=2,"сформирован",IF('Социально-коммуникативное разви'!AO29=0,"не сформирован", "в стадии формирования")))</f>
        <v/>
      </c>
      <c r="DA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7" s="82" t="str">
        <f>IF('Социально-коммуникативное разви'!AP29="","",IF('Социально-коммуникативное разви'!AP29=2,"сформирован",IF('Социально-коммуникативное разви'!AP29=0,"не сформирован", "в стадии формирования")))</f>
        <v/>
      </c>
      <c r="DC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7" s="82" t="str">
        <f>IF('Социально-коммуникативное разви'!AQ29="","",IF('Социально-коммуникативное разви'!AQ29=2,"сформирован",IF('Социально-коммуникативное разви'!AQ29=0,"не сформирован", "в стадии формирования")))</f>
        <v/>
      </c>
      <c r="DE27" s="82" t="str">
        <f>IF('Социально-коммуникативное разви'!AR29="","",IF('Социально-коммуникативное разви'!AR29=2,"сформирован",IF('Социально-коммуникативное разви'!AR29=0,"не сформирован", "в стадии формирования")))</f>
        <v/>
      </c>
      <c r="DF27" s="82" t="str">
        <f>IF('Социально-коммуникативное разви'!AS29="","",IF('Социально-коммуникативное разви'!AS29=2,"сформирован",IF('Социально-коммуникативное разви'!AS29=0,"не сформирован", "в стадии формирования")))</f>
        <v/>
      </c>
      <c r="DG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7" s="82" t="str">
        <f>IF('Социально-коммуникативное разви'!AT29="","",IF('Социально-коммуникативное разви'!AT29=2,"сформирован",IF('Социально-коммуникативное разви'!AT29=0,"не сформирован", "в стадии формирования")))</f>
        <v/>
      </c>
      <c r="DI27" s="82" t="str">
        <f>IF('Социально-коммуникативное разви'!AV29="","",IF('Социально-коммуникативное разви'!AV29=2,"сформирован",IF('Социально-коммуникативное разви'!AV29=0,"не сформирован", "в стадии формирования")))</f>
        <v/>
      </c>
      <c r="DJ27" s="82" t="str">
        <f>IF('Социально-коммуникативное разви'!AW29="","",IF('Социально-коммуникативное разви'!AW29=2,"сформирован",IF('Социально-коммуникативное разви'!AW29=0,"не сформирован", "в стадии формирования")))</f>
        <v/>
      </c>
      <c r="DK27" s="82" t="str">
        <f>IF('Социально-коммуникативное разви'!AX29="","",IF('Социально-коммуникативное разви'!AX29=2,"сформирован",IF('Социально-коммуникативное разви'!AX29=0,"не сформирован", "в стадии формирования")))</f>
        <v/>
      </c>
      <c r="DL27" s="82" t="str">
        <f>IF('Социально-коммуникативное разви'!AY29="","",IF('Социально-коммуникативное разви'!AY29=2,"сформирован",IF('Социально-коммуникативное разви'!AY29=0,"не сформирован", "в стадии формирования")))</f>
        <v/>
      </c>
      <c r="DM27" s="82" t="str">
        <f>IF('Физическое развитие'!K28="","",IF('Физическое развитие'!K28=2,"сформирован",IF('Физическое развитие'!K28=0,"не сформирован", "в стадии формирования")))</f>
        <v/>
      </c>
      <c r="DN27" s="82" t="e">
        <f>IF('Физическое развитие'!#REF!="","",IF('Физическое развитие'!#REF!=2,"сформирован",IF('Физическое развитие'!#REF!=0,"не сформирован", "в стадии формирования")))</f>
        <v>#REF!</v>
      </c>
      <c r="DO27" s="82" t="e">
        <f>IF('Социально-коммуникативное разви'!#REF!="","",IF('Социально-коммуникативное разви'!M29="","",IF('Социально-коммуникативное разви'!N29="","",IF('Социально-коммуникативное разви'!#REF!="","",IF('Социально-коммуникативное разви'!AI29="","",IF('Социально-коммуникативное разви'!AN29="","",IF('Социально-коммуникативное разви'!AO29="","",IF('Социально-коммуникативное разви'!#REF!="","",IF('Социально-коммуникативное разви'!AP29="","",IF('Социально-коммуникативное разви'!#REF!="","",IF('Социально-коммуникативное разви'!AQ29="","",IF('Социально-коммуникативное разви'!AR29="","",IF('Социально-коммуникативное разви'!AS29="","",IF('Социально-коммуникативное разви'!#REF!="","",IF('Социально-коммуникативное разви'!AT29="","",IF('Социально-коммуникативное разви'!AV29="","",IF('Социально-коммуникативное разви'!AW29="","",IF('Социально-коммуникативное разви'!AX29="","",IF('Социально-коммуникативное разви'!AY29="","",IF('Физическое развитие'!K28="","",IF('Физическое развитие'!#REF!="","",('Социально-коммуникативное разви'!#REF!+'Социально-коммуникативное разви'!M29+'Социально-коммуникативное разви'!N29+'Социально-коммуникативное разви'!#REF!+'Социально-коммуникативное разви'!AI29+'Социально-коммуникативное разви'!AN29+'Социально-коммуникативное разви'!AO29+'Социально-коммуникативное разви'!#REF!+'Социально-коммуникативное разви'!AP29+'Социально-коммуникативное разви'!#REF!+'Социально-коммуникативное разви'!AQ29+'Социально-коммуникативное разви'!AR29+'Социально-коммуникативное разви'!AS29+'Социально-коммуникативное разви'!#REF!+'Социально-коммуникативное разви'!AT29+'Социально-коммуникативное разви'!AV29+'Социально-коммуникативное разви'!AW29+'Социально-коммуникативное разви'!AX29+'Социально-коммуникативное разви'!AY29+'Физическое развитие'!K28+'Физическое развитие'!#REF!)/21)))))))))))))))))))))</f>
        <v>#REF!</v>
      </c>
      <c r="DP27" s="82" t="str">
        <f>'Целевые ориентиры'!CN28</f>
        <v/>
      </c>
      <c r="DQ27" s="82" t="str">
        <f>IF('Социально-коммуникативное разви'!D29="","",IF('Социально-коммуникативное разви'!D29=2,"сформирован",IF('Социально-коммуникативное разви'!D29=0,"не сформирован", "в стадии формирования")))</f>
        <v/>
      </c>
      <c r="DR27" s="82" t="str">
        <f>IF('Социально-коммуникативное разви'!E29="","",IF('Социально-коммуникативное разви'!E29=2,"сформирован",IF('Социально-коммуникативное разви'!E29=0,"не сформирован", "в стадии формирования")))</f>
        <v/>
      </c>
      <c r="DS27" s="82" t="str">
        <f>IF('Социально-коммуникативное разви'!F29="","",IF('Социально-коммуникативное разви'!F29=2,"сформирован",IF('Социально-коммуникативное разви'!F29=0,"не сформирован", "в стадии формирования")))</f>
        <v/>
      </c>
      <c r="DT27" s="82"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DU27" s="82" t="str">
        <f>IF('Социально-коммуникативное разви'!Q29="","",IF('Социально-коммуникативное разви'!Q29=2,"сформирован",IF('Социально-коммуникативное разви'!Q29=0,"не сформирован", "в стадии формирования")))</f>
        <v/>
      </c>
      <c r="DV27" s="82" t="str">
        <f>IF('Социально-коммуникативное разви'!R29="","",IF('Социально-коммуникативное разви'!R29=2,"сформирован",IF('Социально-коммуникативное разви'!R29=0,"не сформирован", "в стадии формирования")))</f>
        <v/>
      </c>
      <c r="DW27" s="82" t="str">
        <f>IF('Социально-коммуникативное разви'!S29="","",IF('Социально-коммуникативное разви'!S29=2,"сформирован",IF('Социально-коммуникативное разви'!S29=0,"не сформирован", "в стадии формирования")))</f>
        <v/>
      </c>
      <c r="DX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7" s="82" t="str">
        <f>IF('Социально-коммуникативное разви'!T29="","",IF('Социально-коммуникативное разви'!T29=2,"сформирован",IF('Социально-коммуникативное разви'!T29=0,"не сформирован", "в стадии формирования")))</f>
        <v/>
      </c>
      <c r="EB27" s="82" t="str">
        <f>IF('Социально-коммуникативное разви'!Y29="","",IF('Социально-коммуникативное разви'!Y29=2,"сформирован",IF('Социально-коммуникативное разви'!Y29=0,"не сформирован", "в стадии формирования")))</f>
        <v/>
      </c>
      <c r="EC27" s="82" t="str">
        <f>IF('Социально-коммуникативное разви'!Z29="","",IF('Социально-коммуникативное разви'!Z29=2,"сформирован",IF('Социально-коммуникативное разви'!Z29=0,"не сформирован", "в стадии формирования")))</f>
        <v/>
      </c>
      <c r="ED27" s="82" t="str">
        <f>IF('Социально-коммуникативное разви'!AU29="","",IF('Социально-коммуникативное разви'!AU29=2,"сформирован",IF('Социально-коммуникативное разви'!AU29=0,"не сформирован", "в стадии формирования")))</f>
        <v/>
      </c>
      <c r="EE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7" s="82" t="str">
        <f>IF('Социально-коммуникативное разви'!AZ29="","",IF('Социально-коммуникативное разви'!AZ29=2,"сформирован",IF('Социально-коммуникативное разви'!AZ29=0,"не сформирован", "в стадии формирования")))</f>
        <v/>
      </c>
      <c r="EG27" s="82" t="str">
        <f>IF('Социально-коммуникативное разви'!BA29="","",IF('Социально-коммуникативное разви'!BA29=2,"сформирован",IF('Социально-коммуникативное разви'!BA29=0,"не сформирован", "в стадии формирования")))</f>
        <v/>
      </c>
      <c r="EH27" s="82" t="str">
        <f>IF('Социально-коммуникативное разви'!BB29="","",IF('Социально-коммуникативное разви'!BB29=2,"сформирован",IF('Социально-коммуникативное разви'!BB29=0,"не сформирован", "в стадии формирования")))</f>
        <v/>
      </c>
      <c r="EI27" s="82" t="str">
        <f>IF('Познавательное развитие'!G29="","",IF('Познавательное развитие'!G29=2,"сформирован",IF('Познавательное развитие'!G29=0,"не сформирован", "в стадии формирования")))</f>
        <v/>
      </c>
      <c r="EJ27" s="82" t="e">
        <f>IF('Познавательное развитие'!#REF!="","",IF('Познавательное развитие'!#REF!=2,"сформирован",IF('Познавательное развитие'!#REF!=0,"не сформирован", "в стадии формирования")))</f>
        <v>#REF!</v>
      </c>
      <c r="EK27" s="82" t="str">
        <f>IF('Познавательное развитие'!H29="","",IF('Познавательное развитие'!H29=2,"сформирован",IF('Познавательное развитие'!H29=0,"не сформирован", "в стадии формирования")))</f>
        <v/>
      </c>
      <c r="EL27" s="82" t="e">
        <f>IF('Познавательное развитие'!#REF!="","",IF('Познавательное развитие'!#REF!=2,"сформирован",IF('Познавательное развитие'!#REF!=0,"не сформирован", "в стадии формирования")))</f>
        <v>#REF!</v>
      </c>
      <c r="EM27" s="82" t="str">
        <f>IF('Познавательное развитие'!T29="","",IF('Познавательное развитие'!T29=2,"сформирован",IF('Познавательное развитие'!T29=0,"не сформирован", "в стадии формирования")))</f>
        <v/>
      </c>
      <c r="EN27" s="82" t="e">
        <f>IF('Познавательное развитие'!#REF!="","",IF('Познавательное развитие'!#REF!=2,"сформирован",IF('Познавательное развитие'!#REF!=0,"не сформирован", "в стадии формирования")))</f>
        <v>#REF!</v>
      </c>
      <c r="EO27" s="82" t="str">
        <f>IF('Познавательное развитие'!U29="","",IF('Познавательное развитие'!U29=2,"сформирован",IF('Познавательное развитие'!U29=0,"не сформирован", "в стадии формирования")))</f>
        <v/>
      </c>
      <c r="EP27" s="82" t="str">
        <f>IF('Познавательное развитие'!W29="","",IF('Познавательное развитие'!W29=2,"сформирован",IF('Познавательное развитие'!W29=0,"не сформирован", "в стадии формирования")))</f>
        <v/>
      </c>
      <c r="EQ27" s="82" t="str">
        <f>IF('Познавательное развитие'!X29="","",IF('Познавательное развитие'!X29=2,"сформирован",IF('Познавательное развитие'!X29=0,"не сформирован", "в стадии формирования")))</f>
        <v/>
      </c>
      <c r="ER27" s="82" t="str">
        <f>IF('Познавательное развитие'!AB29="","",IF('Познавательное развитие'!AB29=2,"сформирован",IF('Познавательное развитие'!AB29=0,"не сформирован", "в стадии формирования")))</f>
        <v/>
      </c>
      <c r="ES27" s="82" t="str">
        <f>IF('Познавательное развитие'!AC30="","",IF('Познавательное развитие'!AC30=2,"сформирован",IF('Познавательное развитие'!AC30=0,"не сформирован", "в стадии формирования")))</f>
        <v/>
      </c>
      <c r="ET27" s="82" t="str">
        <f>IF('Познавательное развитие'!AD29="","",IF('Познавательное развитие'!AD29=2,"сформирован",IF('Познавательное развитие'!AD29=0,"не сформирован", "в стадии формирования")))</f>
        <v/>
      </c>
      <c r="EU27" s="82" t="str">
        <f>IF('Познавательное развитие'!AE29="","",IF('Познавательное развитие'!AE29=2,"сформирован",IF('Познавательное развитие'!AE29=0,"не сформирован", "в стадии формирования")))</f>
        <v/>
      </c>
      <c r="EV27" s="82" t="str">
        <f>IF('Познавательное развитие'!AF29="","",IF('Познавательное развитие'!AF29=2,"сформирован",IF('Познавательное развитие'!AF29=0,"не сформирован", "в стадии формирования")))</f>
        <v/>
      </c>
      <c r="EW27" s="82" t="e">
        <f>IF('Познавательное развитие'!#REF!="","",IF('Познавательное развитие'!#REF!=2,"сформирован",IF('Познавательное развитие'!#REF!=0,"не сформирован", "в стадии формирования")))</f>
        <v>#REF!</v>
      </c>
      <c r="EX27" s="82" t="str">
        <f>IF('Познавательное развитие'!AG29="","",IF('Познавательное развитие'!AG29=2,"сформирован",IF('Познавательное развитие'!AG29=0,"не сформирован", "в стадии формирования")))</f>
        <v/>
      </c>
      <c r="EY27" s="82" t="str">
        <f>IF('Познавательное развитие'!AH29="","",IF('Познавательное развитие'!AH29=2,"сформирован",IF('Познавательное развитие'!AH29=0,"не сформирован", "в стадии формирования")))</f>
        <v/>
      </c>
      <c r="EZ27" s="82" t="e">
        <f>IF('Познавательное развитие'!#REF!="","",IF('Познавательное развитие'!#REF!=2,"сформирован",IF('Познавательное развитие'!#REF!=0,"не сформирован", "в стадии формирования")))</f>
        <v>#REF!</v>
      </c>
      <c r="FA27" s="82" t="str">
        <f>IF('Познавательное развитие'!AI29="","",IF('Познавательное развитие'!AI29=2,"сформирован",IF('Познавательное развитие'!AI29=0,"не сформирован", "в стадии формирования")))</f>
        <v/>
      </c>
      <c r="FB27" s="82" t="str">
        <f>IF('Познавательное развитие'!AJ29="","",IF('Познавательное развитие'!AJ29=2,"сформирован",IF('Познавательное развитие'!AJ29=0,"не сформирован", "в стадии формирования")))</f>
        <v/>
      </c>
      <c r="FC27" s="82" t="str">
        <f>IF('Познавательное развитие'!AK29="","",IF('Познавательное развитие'!AK29=2,"сформирован",IF('Познавательное развитие'!AK29=0,"не сформирован", "в стадии формирования")))</f>
        <v/>
      </c>
      <c r="FD27" s="82" t="str">
        <f>IF('Познавательное развитие'!AL29="","",IF('Познавательное развитие'!AL29=2,"сформирован",IF('Познавательное развитие'!AL29=0,"не сформирован", "в стадии формирования")))</f>
        <v/>
      </c>
      <c r="FE27" s="82" t="str">
        <f>IF('Речевое развитие'!Q28="","",IF('Речевое развитие'!Q28=2,"сформирован",IF('Речевое развитие'!Q28=0,"не сформирован", "в стадии формирования")))</f>
        <v/>
      </c>
      <c r="FF27" s="82" t="str">
        <f>IF('Речевое развитие'!R28="","",IF('Речевое развитие'!R28=2,"сформирован",IF('Речевое развитие'!R28=0,"не сформирован", "в стадии формирования")))</f>
        <v/>
      </c>
      <c r="FG27" s="82" t="str">
        <f>IF('Речевое развитие'!S28="","",IF('Речевое развитие'!S28=2,"сформирован",IF('Речевое развитие'!S28=0,"не сформирован", "в стадии формирования")))</f>
        <v/>
      </c>
      <c r="FH27" s="82" t="str">
        <f>IF('Речевое развитие'!T28="","",IF('Речевое развитие'!T28=2,"сформирован",IF('Речевое развитие'!T28=0,"не сформирован", "в стадии формирования")))</f>
        <v/>
      </c>
      <c r="FI27" s="82" t="str">
        <f>IF('Речевое развитие'!U28="","",IF('Речевое развитие'!U28=2,"сформирован",IF('Речевое развитие'!U28=0,"не сформирован", "в стадии формирования")))</f>
        <v/>
      </c>
      <c r="FJ27" s="82" t="e">
        <f>IF('Речевое развитие'!#REF!="","",IF('Речевое развитие'!#REF!=2,"сформирован",IF('Речевое развитие'!#REF!=0,"не сформирован", "в стадии формирования")))</f>
        <v>#REF!</v>
      </c>
      <c r="FK27" s="82" t="str">
        <f>IF('Художественно-эстетическое разв'!S29="","",IF('Художественно-эстетическое разв'!S29=2,"сформирован",IF('Художественно-эстетическое разв'!S29=0,"не сформирован", "в стадии формирования")))</f>
        <v/>
      </c>
      <c r="FL27" s="82" t="str">
        <f>IF('Художественно-эстетическое разв'!T29="","",IF('Художественно-эстетическое разв'!T29=2,"сформирован",IF('Художественно-эстетическое разв'!T29=0,"не сформирован", "в стадии формирования")))</f>
        <v/>
      </c>
      <c r="FM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7" s="82" t="str">
        <f>IF('Физическое развитие'!T28="","",IF('Физическое развитие'!T28=2,"сформирован",IF('Физическое развитие'!T28=0,"не сформирован", "в стадии формирования")))</f>
        <v/>
      </c>
      <c r="FO27" s="82" t="str">
        <f>IF('Физическое развитие'!U28="","",IF('Физическое развитие'!U28=2,"сформирован",IF('Физическое развитие'!U28=0,"не сформирован", "в стадии формирования")))</f>
        <v/>
      </c>
      <c r="FP27" s="82" t="str">
        <f>IF('Физическое развитие'!V28="","",IF('Физическое развитие'!V28=2,"сформирован",IF('Физическое развитие'!V28=0,"не сформирован", "в стадии формирования")))</f>
        <v/>
      </c>
      <c r="FQ27" s="82" t="e">
        <f>IF('Физическое развитие'!#REF!="","",IF('Физическое развитие'!#REF!=2,"сформирован",IF('Физическое развитие'!#REF!=0,"не сформирован", "в стадии формирования")))</f>
        <v>#REF!</v>
      </c>
      <c r="FR27" s="214" t="str">
        <f>IF('Социально-коммуникативное разви'!D29="","",IF('Социально-коммуникативное разви'!E29="","",IF('Социально-коммуникативное разви'!F29="","",IF('Социально-коммуникативное разви'!G29="","",IF('Социально-коммуникативное разви'!Q29="","",IF('Социально-коммуникативное разви'!R29="","",IF('Социально-коммуникативное разви'!S29="","",IF('Социально-коммуникативное разви'!#REF!="","",IF('Социально-коммуникативное разви'!#REF!="","",IF('Социально-коммуникативное разви'!#REF!="","",IF('Социально-коммуникативное разви'!T29="","",IF('Социально-коммуникативное разви'!Y29="","",IF('Социально-коммуникативное разви'!Z29="","",IF('Социально-коммуникативное разви'!AU29="","",IF('Социально-коммуникативное разви'!#REF!="","",IF('Социально-коммуникативное разви'!AZ29="","",IF('Социально-коммуникативное разви'!BA29="","",IF('Социально-коммуникативное разви'!BB29="","",IF('Познавательное развитие'!G29="","",IF('Познавательное развитие'!#REF!="","",IF('Познавательное развитие'!H29="","",IF('Познавательное развитие'!#REF!="","",IF('Познавательное развитие'!T29="","",IF('Познавательное развитие'!#REF!="","",IF('Познавательное развитие'!U29="","",IF('Познавательное развитие'!W29="","",IF('Познавательное развитие'!X29="","",IF('Познавательное развитие'!AB29="","",IF('Познавательное развитие'!AC30="","",IF('Познавательное развитие'!AD29="","",IF('Познавательное развитие'!AE29="","",IF('Познавательное развитие'!AF29="","",IF('Познавательное развитие'!#REF!="","",IF('Познавательное развитие'!AG29="","",IF('Познавательное развитие'!AH29="","",IF('Познавательное развитие'!#REF!="","",IF('Познавательное развитие'!AI29="","",IF('Познавательное развитие'!AJ29="","",IF('Познавательное развитие'!AK29="","",IF('Познавательное развитие'!AL29="","",IF('Речевое развитие'!Q28="","",IF('Речевое развитие'!R28="","",IF('Речевое развитие'!S28="","",IF('Речевое развитие'!T28="","",IF('Речевое развитие'!U28="","",IF('Речевое развитие'!#REF!="","",IF('Художественно-эстетическое разв'!S29="","",IF('Художественно-эстетическое разв'!T29="","",IF('Художественно-эстетическое разв'!#REF!="","",IF('Физическое развитие'!T28="","",IF('Физическое развитие'!U28="","",IF('Физическое развитие'!V28="","",IF('Физическое развитие'!#REF!="","",('Социально-коммуникативное разви'!D29+'Социально-коммуникативное разви'!E29+'Социально-коммуникативное разви'!F29+'Социально-коммуникативное разви'!G29+'Социально-коммуникативное разви'!Q29+'Социально-коммуникативное разви'!R29+'Социально-коммуникативное разви'!S29+'Социально-коммуникативное разви'!#REF!+'Социально-коммуникативное разви'!#REF!+'Социально-коммуникативное разви'!#REF!+'Социально-коммуникативное разви'!T29+'Социально-коммуникативное разви'!Y29+'Социально-коммуникативное разви'!Z29+'Социально-коммуникативное разви'!AU29+'Социально-коммуникативное разви'!#REF!+'Социально-коммуникативное разви'!AZ29+'Социально-коммуникативное разви'!BA29+'Социально-коммуникативное разви'!BB29+'Познавательное развитие'!G29+'Познавательное развитие'!#REF!+'Познавательное развитие'!H29+'Познавательное развитие'!#REF!+'Познавательное развитие'!T29+'Познавательное развитие'!#REF!+'Познавательное развитие'!U29+'Познавательное развитие'!W29+'Познавательное развитие'!X29+'Познавательное развитие'!AB29+'Познавательное развитие'!AC30+'Познавательное развитие'!AD29+'Познавательное развитие'!AE29+'Познавательное развитие'!AF29+'Познавательное развитие'!#REF!+'Познавательное развитие'!AG29+'Познавательное развитие'!AH29+'Познавательное развитие'!#REF!+'Познавательное развитие'!AI29+'Познавательное развитие'!AJ29+'Познавательное развитие'!AK29+'Познавательное развитие'!AL29+'Речевое развитие'!Q28+'Речевое развитие'!R28+'Речевое развитие'!S28+'Речевое развитие'!T28+'Речевое развитие'!U28+'Речевое развитие'!#REF!+'Художественно-эстетическое разв'!S29+'Художественно-эстетическое разв'!T29+'Художественно-эстетическое разв'!#REF!+'Физическое развитие'!T28+'Физическое развитие'!U28+'Физическое развитие'!V28+'Физическое развитие'!#REF!)/53)))))))))))))))))))))))))))))))))))))))))))))))))))))</f>
        <v/>
      </c>
      <c r="FS27" s="82" t="str">
        <f>'Целевые ориентиры'!EC28</f>
        <v/>
      </c>
    </row>
    <row r="28" spans="1:175">
      <c r="A28" s="82">
        <f>список!A27</f>
        <v>26</v>
      </c>
      <c r="B28" s="82" t="str">
        <f>IF(список!B27="","",список!B27)</f>
        <v/>
      </c>
      <c r="C28" s="82">
        <f>список!C27</f>
        <v>0</v>
      </c>
      <c r="D28" s="82" t="str">
        <f>IF('Социально-коммуникативное разви'!AA30="","",IF('Социально-коммуникативное разви'!AA30=2,"сформирован",IF('Социально-коммуникативное разви'!AA30=0,"не сформирован", "в стадии формирования")))</f>
        <v/>
      </c>
      <c r="E28" s="82" t="str">
        <f>IF('Социально-коммуникативное разви'!AF30="","",IF('Социально-коммуникативное разви'!AF30=2,"сформирован",IF('Социально-коммуникативное разви'!AF30=0,"не сформирован", "в стадии формирования")))</f>
        <v/>
      </c>
      <c r="F28" s="82" t="str">
        <f>IF('Социально-коммуникативное разви'!AG30="","",IF('Социально-коммуникативное разви'!AG30=2,"сформирован",IF('Социально-коммуникативное разви'!AG30=0,"не сформирован", "в стадии формирования")))</f>
        <v/>
      </c>
      <c r="G28" s="82" t="str">
        <f>IF('Социально-коммуникативное разви'!AH30="","",IF('Социально-коммуникативное разви'!AH30=2,"сформирован",IF('Социально-коммуникативное разви'!AH30=0,"не сформирован", "в стадии формирования")))</f>
        <v/>
      </c>
      <c r="H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8" s="82" t="str">
        <f>IF('Социально-коммуникативное разви'!AJ30="","",IF('Социально-коммуникативное разви'!AJ30=2,"сформирован",IF('Социально-коммуникативное разви'!AJ30=0,"не сформирован", "в стадии формирования")))</f>
        <v/>
      </c>
      <c r="K28" s="82" t="str">
        <f>IF('Социально-коммуникативное разви'!AK30="","",IF('Социально-коммуникативное разви'!AK30=2,"сформирован",IF('Социально-коммуникативное разви'!AK30=0,"не сформирован", "в стадии формирования")))</f>
        <v/>
      </c>
      <c r="L28" s="82" t="e">
        <f>IF('Познавательное развитие'!#REF!="","",IF('Познавательное развитие'!#REF!=2,"сформирован",IF('Познавательное развитие'!#REF!=0,"не сформирован", "в стадии формирования")))</f>
        <v>#REF!</v>
      </c>
      <c r="M28" s="82" t="str">
        <f>IF('Познавательное развитие'!D30="","",IF('Познавательное развитие'!D30=2,"сформирован",IF('Познавательное развитие'!D30=0,"не сформирован", "в стадии формирования")))</f>
        <v/>
      </c>
      <c r="N28" s="82" t="e">
        <f>IF('Познавательное развитие'!#REF!="","",IF('Познавательное развитие'!#REF!=2,"сформирован",IF('Познавательное развитие'!#REF!=0,"не сформирован", "в стадии формирования")))</f>
        <v>#REF!</v>
      </c>
      <c r="O28" s="82" t="str">
        <f>IF('Познавательное развитие'!I30="","",IF('Познавательное развитие'!I30=2,"сформирован",IF('Познавательное развитие'!I30=0,"не сформирован", "в стадии формирования")))</f>
        <v/>
      </c>
      <c r="P28" s="82" t="str">
        <f>IF('Познавательное развитие'!M30="","",IF('Познавательное развитие'!M30=2,"сформирован",IF('Познавательное развитие'!M30=0,"не сформирован", "в стадии формирования")))</f>
        <v/>
      </c>
      <c r="Q28" s="82" t="str">
        <f>IF('Познавательное развитие'!N30="","",IF('Познавательное развитие'!N30=2,"сформирован",IF('Познавательное развитие'!N30=0,"не сформирован", "в стадии формирования")))</f>
        <v/>
      </c>
      <c r="R28" s="82" t="str">
        <f>IF('Познавательное развитие'!O30="","",IF('Познавательное развитие'!O30=2,"сформирован",IF('Познавательное развитие'!O30=0,"не сформирован", "в стадии формирования")))</f>
        <v/>
      </c>
      <c r="S28" s="82" t="str">
        <f>IF('Познавательное развитие'!P30="","",IF('Познавательное развитие'!P30=2,"сформирован",IF('Познавательное развитие'!P30=0,"не сформирован", "в стадии формирования")))</f>
        <v/>
      </c>
      <c r="T28" s="82" t="str">
        <f>IF('Познавательное развитие'!Q30="","",IF('Познавательное развитие'!Q30=2,"сформирован",IF('Познавательное развитие'!Q30=0,"не сформирован", "в стадии формирования")))</f>
        <v/>
      </c>
      <c r="U28" s="82" t="str">
        <f>IF('Познавательное развитие'!Y30="","",IF('Познавательное развитие'!Y30=2,"сформирован",IF('Познавательное развитие'!Y30=0,"не сформирован", "в стадии формирования")))</f>
        <v/>
      </c>
      <c r="V28" s="82"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W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8" s="82" t="str">
        <f>IF('Художественно-эстетическое разв'!G30="","",IF('Художественно-эстетическое разв'!G30=2,"сформирован",IF('Художественно-эстетическое разв'!G30=0,"не сформирован", "в стадии формирования")))</f>
        <v/>
      </c>
      <c r="Y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Z28" s="82" t="str">
        <f>IF('Художественно-эстетическое разв'!I30="","",IF('Художественно-эстетическое разв'!I30=2,"сформирован",IF('Художественно-эстетическое разв'!I30=0,"не сформирован", "в стадии формирования")))</f>
        <v/>
      </c>
      <c r="AA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8" s="82" t="str">
        <f>IF('Художественно-эстетическое разв'!L30="","",IF('Художественно-эстетическое разв'!L30=2,"сформирован",IF('Художественно-эстетическое разв'!L30=0,"не сформирован", "в стадии формирования")))</f>
        <v/>
      </c>
      <c r="AC28" s="82" t="str">
        <f>IF('Художественно-эстетическое разв'!M30="","",IF('Художественно-эстетическое разв'!M30=2,"сформирован",IF('Художественно-эстетическое разв'!M30=0,"не сформирован", "в стадии формирования")))</f>
        <v/>
      </c>
      <c r="AD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8" s="82" t="str">
        <f>IF('Художественно-эстетическое разв'!U30="","",IF('Художественно-эстетическое разв'!U30=2,"сформирован",IF('Художественно-эстетическое разв'!U30=0,"не сформирован", "в стадии формирования")))</f>
        <v/>
      </c>
      <c r="AG28" s="82" t="str">
        <f>IF('Физическое развитие'!W29="","",IF('Физическое развитие'!W29=2,"сформирован",IF('Физическое развитие'!W29=0,"не сформирован", "в стадии формирования")))</f>
        <v/>
      </c>
      <c r="AH28" s="214" t="str">
        <f>IF('Социально-коммуникативное разви'!AA30="","",IF('Социально-коммуникативное разви'!AF30="","",IF('Социально-коммуникативное разви'!AG30="","",IF('Социально-коммуникативное разви'!AH30="","",IF('Социально-коммуникативное разви'!#REF!="","",IF('Социально-коммуникативное разви'!#REF!="","",IF('Социально-коммуникативное разви'!AJ30="","",IF('Социально-коммуникативное разви'!AK30="","",IF('Познавательное развитие'!#REF!="","",IF('Познавательное развитие'!D30="","",IF('Познавательное развитие'!#REF!="","",IF('Познавательное развитие'!I30="","",IF('Познавательное развитие'!M30="","",IF('Познавательное развитие'!N30="","",IF('Познавательное развитие'!O30="","",IF('Познавательное развитие'!P30="","",IF('Познавательное развитие'!Q30="","",IF('Познавательное развитие'!Y30="","",IF('Художественно-эстетическое разв'!D30="","",IF('Художественно-эстетическое разв'!#REF!="","",IF('Художественно-эстетическое разв'!G30="","",IF('Художественно-эстетическое разв'!#REF!="","",IF('Художественно-эстетическое разв'!I30="","",IF('Художественно-эстетическое разв'!#REF!="","",IF('Художественно-эстетическое разв'!L30="","",IF('Художественно-эстетическое разв'!M30="","",IF('Художественно-эстетическое разв'!#REF!="","",IF('Художественно-эстетическое разв'!#REF!="","",IF('Художественно-эстетическое разв'!U30="","",IF('Физическое развитие'!#REF!="","",('Социально-коммуникативное разви'!AA30+'Социально-коммуникативное разви'!AF30+'Социально-коммуникативное разви'!AG30+'Социально-коммуникативное разви'!AH30+'Социально-коммуникативное разви'!#REF!+'Социально-коммуникативное разви'!#REF!+'Социально-коммуникативное разви'!AJ30+'Социально-коммуникативное разви'!AK30+'Познавательное развитие'!#REF!+'Познавательное развитие'!D30+'Познавательное развитие'!#REF!+'Познавательное развитие'!I30+'Познавательное развитие'!M30+'Познавательное развитие'!N30+'Познавательное развитие'!O30+'Познавательное развитие'!P30+'Познавательное развитие'!Q30+'Познавательное развитие'!Y30+'Художественно-эстетическое разв'!D30+'Художественно-эстетическое разв'!#REF!+'Художественно-эстетическое разв'!G30+'Художественно-эстетическое разв'!#REF!+'Художественно-эстетическое разв'!I30+'Художественно-эстетическое разв'!#REF!+'Художественно-эстетическое разв'!L30+'Художественно-эстетическое разв'!M30+'Художественно-эстетическое разв'!#REF!+'Художественно-эстетическое разв'!#REF!+'Художественно-эстетическое разв'!U30+'Физическое развитие'!#REF!)/30))))))))))))))))))))))))))))))</f>
        <v/>
      </c>
      <c r="AI28" s="82" t="str">
        <f>'Целевые ориентиры'!AA29</f>
        <v/>
      </c>
      <c r="AJ28" s="82"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AK28" s="82"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AL28" s="82" t="str">
        <f>IF('Социально-коммуникативное разви'!I30="","",IF('Социально-коммуникативное разви'!I30=2,"сформирован",IF('Социально-коммуникативное разви'!I30=0,"не сформирован", "в стадии формирования")))</f>
        <v/>
      </c>
      <c r="AM28" s="82" t="str">
        <f>IF('Социально-коммуникативное разви'!J30="","",IF('Социально-коммуникативное разви'!J30=2,"сформирован",IF('Социально-коммуникативное разви'!J30=0,"не сформирован", "в стадии формирования")))</f>
        <v/>
      </c>
      <c r="AN28" s="82"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AO28" s="82"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AP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8" s="82" t="str">
        <f>IF('Социально-коммуникативное разви'!X30="","",IF('Социально-коммуникативное разви'!X30=2,"сформирован",IF('Социально-коммуникативное разви'!X30=0,"не сформирован", "в стадии формирования")))</f>
        <v/>
      </c>
      <c r="AR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8" s="82" t="e">
        <f>IF('Познавательное развитие'!#REF!="","",IF('Познавательное развитие'!#REF!=2,"сформирован",IF('Познавательное развитие'!#REF!=0,"не сформирован", "в стадии формирования")))</f>
        <v>#REF!</v>
      </c>
      <c r="AT28" s="82" t="str">
        <f>IF('Познавательное развитие'!V30="","",IF('Познавательное развитие'!V30=2,"сформирован",IF('Познавательное развитие'!V30=0,"не сформирован", "в стадии формирования")))</f>
        <v/>
      </c>
      <c r="AU28" s="82" t="str">
        <f>IF('Художественно-эстетическое разв'!Z30="","",IF('Художественно-эстетическое разв'!Z30=2,"сформирован",IF('Художественно-эстетическое разв'!Z30=0,"не сформирован", "в стадии формирования")))</f>
        <v/>
      </c>
      <c r="AV28" s="82" t="str">
        <f>IF('Художественно-эстетическое разв'!AE30="","",IF('Художественно-эстетическое разв'!AE30=2,"сформирован",IF('Художественно-эстетическое разв'!AE30=0,"не сформирован", "в стадии формирования")))</f>
        <v/>
      </c>
      <c r="AW28" s="82" t="e">
        <f>IF('Физическое развитие'!#REF!="","",IF('Физическое развитие'!#REF!=2,"сформирован",IF('Физическое развитие'!#REF!=0,"не сформирован", "в стадии формирования")))</f>
        <v>#REF!</v>
      </c>
      <c r="AX28" s="82" t="e">
        <f>IF('Физическое развитие'!#REF!="","",IF('Физическое развитие'!#REF!=2,"сформирован",IF('Физическое развитие'!#REF!=0,"не сформирован", "в стадии формирования")))</f>
        <v>#REF!</v>
      </c>
      <c r="AY28" s="214" t="str">
        <f>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разви'!#REF!="","",IF('Социально-коммуникативное разви'!X30="","",IF('Социально-коммуникативное разви'!#REF!="","",IF('Познавательное развитие'!#REF!="","",IF('Познавательное развитие'!V30="","",IF('Художественно-эстетическое разв'!Z30="","",IF('Художественно-эстетическое разв'!AE30="","",IF('Физическое развитие'!#REF!="","",IF('Физическое развитие'!#REF!="","",('Социально-коммуникативное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разви'!#REF!+'Социально-коммуникативное разви'!X30+'Социально-коммуникативное разви'!#REF!+'Познавательное развитие'!#REF!+'Познавательное развитие'!V30+'Художественно-эстетическое разв'!Z30+'Художественно-эстетическое разв'!AE30+'Физическое развитие'!#REF!+'Физическое развитие'!#REF!)/15)))))))))))))))</f>
        <v/>
      </c>
      <c r="AZ28" s="82" t="str">
        <f>'Целевые ориентиры'!AM29</f>
        <v/>
      </c>
      <c r="BA28" s="82" t="str">
        <f>IF('Социально-коммуникативное разви'!U30="","",IF('Социально-коммуникативное разви'!U30=2,"сформирован",IF('Социально-коммуникативное разви'!U30=0,"не сформирован", "в стадии формирования")))</f>
        <v/>
      </c>
      <c r="BB28" s="82" t="str">
        <f>IF('Социально-коммуникативное разви'!V30="","",IF('Социально-коммуникативное разви'!V30=2,"сформирован",IF('Социально-коммуникативное разви'!V30=0,"не сформирован", "в стадии формирования")))</f>
        <v/>
      </c>
      <c r="BC28" s="82" t="str">
        <f>IF('Социально-коммуникативное разви'!W30="","",IF('Социально-коммуникативное разви'!W30=2,"сформирован",IF('Социально-коммуникативное разви'!W30=0,"не сформирован", "в стадии формирования")))</f>
        <v/>
      </c>
      <c r="BD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8" s="82" t="str">
        <f>IF('Художественно-эстетическое разв'!AC30="","",IF('Художественно-эстетическое разв'!AC30=2,"сформирован",IF('Художественно-эстетическое разв'!AC30=0,"не сформирован", "в стадии формирования")))</f>
        <v/>
      </c>
      <c r="BG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8" s="82" t="str">
        <f>IF('Художественно-эстетическое разв'!AD30="","",IF('Художественно-эстетическое разв'!AD30=2,"сформирован",IF('Художественно-эстетическое разв'!AD30=0,"не сформирован", "в стадии формирования")))</f>
        <v/>
      </c>
      <c r="BI28" s="214" t="str">
        <f>IF('Социально-коммуникативное разви'!U30="","",IF('Социально-коммуникативное разви'!V30="","",IF('Социально-коммуникативное разви'!W30="","",IF('Художественно-эстетическое разв'!#REF!="","",IF('Художественно-эстетическое разв'!#REF!="","",IF('Художественно-эстетическое разв'!AC30="","",IF('Художественно-эстетическое разв'!#REF!="","",IF('Художественно-эстетическое разв'!AD30="","",('Социально-коммуникативное разви'!U30+'Социально-коммуникативное разви'!V30+'Социально-коммуникативное разви'!W30+'Художественно-эстетическое разв'!#REF!+'Художественно-эстетическое разв'!#REF!+'Художественно-эстетическое разв'!AC30+'Художественно-эстетическое разв'!#REF!+'Художественно-эстетическое разв'!AD30)/8))))))))</f>
        <v/>
      </c>
      <c r="BJ28" s="82" t="str">
        <f>'Целевые ориентиры'!AT29</f>
        <v/>
      </c>
      <c r="BK28" s="82" t="str">
        <f>IF('Речевое развитие'!D29="","",IF('Речевое развитие'!D29=2,"сформирован",IF('Речевое развитие'!D29=0,"не сформирован", "в стадии формирования")))</f>
        <v/>
      </c>
      <c r="BL28" s="82" t="e">
        <f>IF('Речевое развитие'!#REF!="","",IF('Речевое развитие'!#REF!=2,"сформирован",IF('Речевое развитие'!#REF!=0,"не сформирован", "в стадии формирования")))</f>
        <v>#REF!</v>
      </c>
      <c r="BM28" s="82" t="str">
        <f>IF('Речевое развитие'!E29="","",IF('Речевое развитие'!E29=2,"сформирован",IF('Речевое развитие'!E29=0,"не сформирован", "в стадии формирования")))</f>
        <v/>
      </c>
      <c r="BN28" s="82" t="str">
        <f>IF('Речевое развитие'!F29="","",IF('Речевое развитие'!F29=2,"сформирован",IF('Речевое развитие'!F29=0,"не сформирован", "в стадии формирования")))</f>
        <v/>
      </c>
      <c r="BO28" s="82" t="str">
        <f>IF('Речевое развитие'!G29="","",IF('Речевое развитие'!G29=2,"сформирован",IF('Речевое развитие'!G29=0,"не сформирован", "в стадии формирования")))</f>
        <v/>
      </c>
      <c r="BP28" s="82" t="str">
        <f>IF('Речевое развитие'!H29="","",IF('Речевое развитие'!H29=2,"сформирован",IF('Речевое развитие'!H29=0,"не сформирован", "в стадии формирования")))</f>
        <v/>
      </c>
      <c r="BQ28" s="82" t="e">
        <f>IF('Речевое развитие'!#REF!="","",IF('Речевое развитие'!#REF!=2,"сформирован",IF('Речевое развитие'!#REF!=0,"не сформирован", "в стадии формирования")))</f>
        <v>#REF!</v>
      </c>
      <c r="BR28" s="82" t="str">
        <f>IF('Речевое развитие'!I29="","",IF('Речевое развитие'!I29=2,"сформирован",IF('Речевое развитие'!I29=0,"не сформирован", "в стадии формирования")))</f>
        <v/>
      </c>
      <c r="BS28" s="82" t="str">
        <f>IF('Речевое развитие'!J29="","",IF('Речевое развитие'!J29=2,"сформирован",IF('Речевое развитие'!J29=0,"не сформирован", "в стадии формирования")))</f>
        <v/>
      </c>
      <c r="BT28" s="82" t="str">
        <f>IF('Речевое развитие'!K29="","",IF('Речевое развитие'!K29=2,"сформирован",IF('Речевое развитие'!K29=0,"не сформирован", "в стадии формирования")))</f>
        <v/>
      </c>
      <c r="BU28" s="82" t="str">
        <f>IF('Речевое развитие'!L29="","",IF('Речевое развитие'!L29=2,"сформирован",IF('Речевое развитие'!L29=0,"не сформирован", "в стадии формирования")))</f>
        <v/>
      </c>
      <c r="BV28" s="82" t="str">
        <f>IF('Речевое развитие'!M30="","",IF('Речевое развитие'!M30=2,"сформирован",IF('Речевое развитие'!M30=0,"не сформирован", "в стадии формирования")))</f>
        <v/>
      </c>
      <c r="BW28" s="82" t="str">
        <f>IF('Речевое развитие'!N29="","",IF('Речевое развитие'!N29=2,"сформирован",IF('Речевое развитие'!N29=0,"не сформирован", "в стадии формирования")))</f>
        <v/>
      </c>
      <c r="BX28" s="214" t="str">
        <f>IF('Речевое развитие'!D29="","",IF('Речевое развитие'!#REF!="","",IF('Речевое развитие'!E29="","",IF('Речевое развитие'!F29="","",IF('Речевое развитие'!G29="","",IF('Речевое развитие'!H29="","",IF('Речевое развитие'!#REF!="","",IF('Речевое развитие'!I29="","",IF('Речевое развитие'!J29="","",IF('Речевое развитие'!K29="","",IF('Речевое развитие'!L29="","",IF('Речевое развитие'!M30="","",IF('Речевое развитие'!N29="","",('Речевое развитие'!D29+'Речевое развитие'!#REF!+'Речевое развитие'!E29+'Речевое развитие'!F29+'Речевое развитие'!G29+'Речевое развитие'!H29+'Речевое развитие'!#REF!+'Речевое развитие'!I29+'Речевое развитие'!J29+'Речевое развитие'!K29+'Речевое развитие'!L29+'Речевое развитие'!M30+'Речевое развитие'!N29)/13)))))))))))))</f>
        <v/>
      </c>
      <c r="BY28" s="82" t="str">
        <f>'Целевые ориентиры'!BG29</f>
        <v/>
      </c>
      <c r="BZ28" s="82" t="str">
        <f>IF('Художественно-эстетическое разв'!Y30="","",IF('Художественно-эстетическое разв'!Y30=2,"сформирован",IF('Художественно-эстетическое разв'!Y30=0,"не сформирован", "в стадии формирования")))</f>
        <v/>
      </c>
      <c r="CA28" s="82" t="e">
        <f>IF('Физическое развитие'!#REF!="","",IF('Физическое развитие'!#REF!=2,"сформирован",IF('Физическое развитие'!#REF!=0,"не сформирован", "в стадии формирования")))</f>
        <v>#REF!</v>
      </c>
      <c r="CB28" s="82" t="e">
        <f>IF('Физическое развитие'!#REF!="","",IF('Физическое развитие'!#REF!=2,"сформирован",IF('Физическое развитие'!#REF!=0,"не сформирован", "в стадии формирования")))</f>
        <v>#REF!</v>
      </c>
      <c r="CC28" s="82" t="str">
        <f>IF('Физическое развитие'!D29="","",IF('Физическое развитие'!D29=2,"сформирован",IF('Физическое развитие'!D29=0,"не сформирован", "в стадии формирования")))</f>
        <v/>
      </c>
      <c r="CD28" s="82" t="str">
        <f>IF('Физическое развитие'!E29="","",IF('Физическое развитие'!E29=2,"сформирован",IF('Физическое развитие'!E29=0,"не сформирован", "в стадии формирования")))</f>
        <v/>
      </c>
      <c r="CE28" s="82" t="str">
        <f>IF('Физическое развитие'!F29="","",IF('Физическое развитие'!F29=2,"сформирован",IF('Физическое развитие'!F29=0,"не сформирован", "в стадии формирования")))</f>
        <v/>
      </c>
      <c r="CF28" s="82" t="str">
        <f>IF('Физическое развитие'!H29="","",IF('Физическое развитие'!H29=2,"сформирован",IF('Физическое развитие'!H29=0,"не сформирован", "в стадии формирования")))</f>
        <v/>
      </c>
      <c r="CG28" s="82" t="str">
        <f>IF('Физическое развитие'!I29="","",IF('Физическое развитие'!I29=2,"сформирован",IF('Физическое развитие'!I29=0,"не сформирован", "в стадии формирования")))</f>
        <v/>
      </c>
      <c r="CH28" s="82" t="str">
        <f>IF('Физическое развитие'!J29="","",IF('Физическое развитие'!J29=2,"сформирован",IF('Физическое развитие'!J29=0,"не сформирован", "в стадии формирования")))</f>
        <v/>
      </c>
      <c r="CI28" s="82" t="str">
        <f>IF('Физическое развитие'!L29="","",IF('Физическое развитие'!L29=2,"сформирован",IF('Физическое развитие'!L29=0,"не сформирован", "в стадии формирования")))</f>
        <v/>
      </c>
      <c r="CJ28" s="82" t="str">
        <f>IF('Физическое развитие'!M29="","",IF('Физическое развитие'!M29=2,"сформирован",IF('Физическое развитие'!M29=0,"не сформирован", "в стадии формирования")))</f>
        <v/>
      </c>
      <c r="CK28" s="82" t="e">
        <f>IF('Физическое развитие'!#REF!="","",IF('Физическое развитие'!#REF!=2,"сформирован",IF('Физическое развитие'!#REF!=0,"не сформирован", "в стадии формирования")))</f>
        <v>#REF!</v>
      </c>
      <c r="CL28" s="82" t="e">
        <f>IF('Физическое развитие'!#REF!="","",IF('Физическое развитие'!#REF!=2,"сформирован",IF('Физическое развитие'!#REF!=0,"не сформирован", "в стадии формирования")))</f>
        <v>#REF!</v>
      </c>
      <c r="CM28" s="82" t="e">
        <f>IF('Физическое развитие'!#REF!="","",IF('Физическое развитие'!#REF!=2,"сформирован",IF('Физическое развитие'!#REF!=0,"не сформирован", "в стадии формирования")))</f>
        <v>#REF!</v>
      </c>
      <c r="CN28" s="82" t="str">
        <f>IF('Физическое развитие'!N29="","",IF('Физическое развитие'!N29=2,"сформирован",IF('Физическое развитие'!N29=0,"не сформирован", "в стадии формирования")))</f>
        <v/>
      </c>
      <c r="CO28" s="82" t="str">
        <f>IF('Физическое развитие'!O29="","",IF('Физическое развитие'!O29=2,"сформирован",IF('Физическое развитие'!O29=0,"не сформирован", "в стадии формирования")))</f>
        <v/>
      </c>
      <c r="CP28" s="82" t="str">
        <f>IF('Физическое развитие'!P29="","",IF('Физическое развитие'!P29=2,"сформирован",IF('Физическое развитие'!P29=0,"не сформирован", "в стадии формирования")))</f>
        <v/>
      </c>
      <c r="CQ28" s="82" t="str">
        <f>IF('Физическое развитие'!Q29="","",IF('Физическое развитие'!Q29=2,"сформирован",IF('Физическое развитие'!Q29=0,"не сформирован", "в стадии формирования")))</f>
        <v/>
      </c>
      <c r="CR28" s="214" t="str">
        <f>IF('Художественно-эстетическое разв'!Y30="","",IF('Физическое развитие'!#REF!="","",IF('Физическое развитие'!#REF!="","",IF('Физическое развитие'!D29="","",IF('Физическое развитие'!E29="","",IF('Физическое развитие'!F29="","",IF('Физическое развитие'!H29="","",IF('Физическое развитие'!I29="","",IF('Физическое развитие'!J29="","",IF('Физическое развитие'!L29="","",IF('Физическое развитие'!M29="","",IF('Физическое развитие'!#REF!="","",IF('Физическое развитие'!#REF!="","",IF('Физическое развитие'!#REF!="","",IF('Физическое развитие'!N29="","",IF('Физическое развитие'!O29="","",IF('Физическое развитие'!P29="","",IF('Физическое развитие'!Q29="","",('Художественно-эстетическое разв'!Y30+'Физическое развитие'!#REF!+'Физическое развитие'!#REF!+'Физическое развитие'!D29+'Физическое развитие'!E29+'Физическое развитие'!F29+'Физическое развитие'!H29+'Физическое развитие'!I29+'Физическое развитие'!J29+'Физическое развитие'!L29+'Физическое развитие'!M29+'Физическое развитие'!#REF!+'Физическое развитие'!#REF!+'Физическое развитие'!#REF!+'Физическое развитие'!N29+'Физическое развитие'!O29+'Физическое развитие'!P29+'Физическое развитие'!Q29)/18))))))))))))))))))</f>
        <v/>
      </c>
      <c r="CS28" s="82" t="str">
        <f>'Целевые ориентиры'!BW29</f>
        <v/>
      </c>
      <c r="CT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8" s="82"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CV28" s="82" t="str">
        <f>IF('Социально-коммуникативное разви'!N30="","",IF('Социально-коммуникативное разви'!N30=2,"сформирован",IF('Социально-коммуникативное разви'!N30=0,"не сформирован", "в стадии формирования")))</f>
        <v/>
      </c>
      <c r="CW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8" s="82" t="str">
        <f>IF('Социально-коммуникативное разви'!AI30="","",IF('Социально-коммуникативное разви'!AI30=2,"сформирован",IF('Социально-коммуникативное разви'!AI30=0,"не сформирован", "в стадии формирования")))</f>
        <v/>
      </c>
      <c r="CY28" s="82" t="str">
        <f>IF('Социально-коммуникативное разви'!AN30="","",IF('Социально-коммуникативное разви'!AN30=2,"сформирован",IF('Социально-коммуникативное разви'!AN30=0,"не сформирован", "в стадии формирования")))</f>
        <v/>
      </c>
      <c r="CZ28" s="82" t="str">
        <f>IF('Социально-коммуникативное разви'!AO30="","",IF('Социально-коммуникативное разви'!AO30=2,"сформирован",IF('Социально-коммуникативное разви'!AO30=0,"не сформирован", "в стадии формирования")))</f>
        <v/>
      </c>
      <c r="DA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8" s="82" t="str">
        <f>IF('Социально-коммуникативное разви'!AP30="","",IF('Социально-коммуникативное разви'!AP30=2,"сформирован",IF('Социально-коммуникативное разви'!AP30=0,"не сформирован", "в стадии формирования")))</f>
        <v/>
      </c>
      <c r="DC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8" s="82" t="str">
        <f>IF('Социально-коммуникативное разви'!AQ30="","",IF('Социально-коммуникативное разви'!AQ30=2,"сформирован",IF('Социально-коммуникативное разви'!AQ30=0,"не сформирован", "в стадии формирования")))</f>
        <v/>
      </c>
      <c r="DE28" s="82" t="str">
        <f>IF('Социально-коммуникативное разви'!AR30="","",IF('Социально-коммуникативное разви'!AR30=2,"сформирован",IF('Социально-коммуникативное разви'!AR30=0,"не сформирован", "в стадии формирования")))</f>
        <v/>
      </c>
      <c r="DF28" s="82" t="str">
        <f>IF('Социально-коммуникативное разви'!AS30="","",IF('Социально-коммуникативное разви'!AS30=2,"сформирован",IF('Социально-коммуникативное разви'!AS30=0,"не сформирован", "в стадии формирования")))</f>
        <v/>
      </c>
      <c r="DG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8" s="82" t="str">
        <f>IF('Социально-коммуникативное разви'!AT30="","",IF('Социально-коммуникативное разви'!AT30=2,"сформирован",IF('Социально-коммуникативное разви'!AT30=0,"не сформирован", "в стадии формирования")))</f>
        <v/>
      </c>
      <c r="DI28" s="82" t="str">
        <f>IF('Социально-коммуникативное разви'!AV30="","",IF('Социально-коммуникативное разви'!AV30=2,"сформирован",IF('Социально-коммуникативное разви'!AV30=0,"не сформирован", "в стадии формирования")))</f>
        <v/>
      </c>
      <c r="DJ28" s="82" t="str">
        <f>IF('Социально-коммуникативное разви'!AW30="","",IF('Социально-коммуникативное разви'!AW30=2,"сформирован",IF('Социально-коммуникативное разви'!AW30=0,"не сформирован", "в стадии формирования")))</f>
        <v/>
      </c>
      <c r="DK28" s="82" t="str">
        <f>IF('Социально-коммуникативное разви'!AX30="","",IF('Социально-коммуникативное разви'!AX30=2,"сформирован",IF('Социально-коммуникативное разви'!AX30=0,"не сформирован", "в стадии формирования")))</f>
        <v/>
      </c>
      <c r="DL28" s="82" t="str">
        <f>IF('Социально-коммуникативное разви'!AY30="","",IF('Социально-коммуникативное разви'!AY30=2,"сформирован",IF('Социально-коммуникативное разви'!AY30=0,"не сформирован", "в стадии формирования")))</f>
        <v/>
      </c>
      <c r="DM28" s="82" t="str">
        <f>IF('Физическое развитие'!K29="","",IF('Физическое развитие'!K29=2,"сформирован",IF('Физическое развитие'!K29=0,"не сформирован", "в стадии формирования")))</f>
        <v/>
      </c>
      <c r="DN28" s="82" t="e">
        <f>IF('Физическое развитие'!#REF!="","",IF('Физическое развитие'!#REF!=2,"сформирован",IF('Физическое развитие'!#REF!=0,"не сформирован", "в стадии формирования")))</f>
        <v>#REF!</v>
      </c>
      <c r="DO28" s="214" t="e">
        <f>IF('Социально-коммуникативное разви'!#REF!="","",IF('Социально-коммуникативное разви'!M30="","",IF('Социально-коммуникативное разви'!N30="","",IF('Социально-коммуникативное разви'!#REF!="","",IF('Социально-коммуникативное разви'!AI30="","",IF('Социально-коммуникативное разви'!AN30="","",IF('Социально-коммуникативное разви'!AO30="","",IF('Социально-коммуникативное разви'!#REF!="","",IF('Социально-коммуникативное разви'!AP30="","",IF('Социально-коммуникативное разви'!#REF!="","",IF('Социально-коммуникативное разви'!AQ30="","",IF('Социально-коммуникативное разви'!AR30="","",IF('Социально-коммуникативное разви'!AS30="","",IF('Социально-коммуникативное разви'!#REF!="","",IF('Социально-коммуникативное разви'!AT30="","",IF('Социально-коммуникативное разви'!AV30="","",IF('Социально-коммуникативное разви'!AW30="","",IF('Социально-коммуникативное разви'!AX30="","",IF('Социально-коммуникативное разви'!AY30="","",IF('Физическое развитие'!K29="","",IF('Физическое развитие'!#REF!="","",('Социально-коммуникативное разви'!#REF!+'Социально-коммуникативное разви'!M30+'Социально-коммуникативное разви'!N30+'Социально-коммуникативное разви'!#REF!+'Социально-коммуникативное разви'!AI30+'Социально-коммуникативное разви'!AN30+'Социально-коммуникативное разви'!AO30+'Социально-коммуникативное разви'!#REF!+'Социально-коммуникативное разви'!AP30+'Социально-коммуникативное разви'!#REF!+'Социально-коммуникативное разви'!AQ30+'Социально-коммуникативное разви'!AR30+'Социально-коммуникативное разви'!AS30+'Социально-коммуникативное разви'!#REF!+'Социально-коммуникативное разви'!AT30+'Социально-коммуникативное разви'!AV30+'Социально-коммуникативное разви'!AW30+'Социально-коммуникативное разви'!AX30+'Социально-коммуникативное разви'!AY30+'Физическое развитие'!K29+'Физическое развитие'!#REF!)/21)))))))))))))))))))))</f>
        <v>#REF!</v>
      </c>
      <c r="DP28" s="82" t="str">
        <f>'Целевые ориентиры'!CN29</f>
        <v/>
      </c>
      <c r="DQ28" s="82" t="str">
        <f>IF('Социально-коммуникативное разви'!D30="","",IF('Социально-коммуникативное разви'!D30=2,"сформирован",IF('Социально-коммуникативное разви'!D30=0,"не сформирован", "в стадии формирования")))</f>
        <v/>
      </c>
      <c r="DR28" s="82" t="str">
        <f>IF('Социально-коммуникативное разви'!E30="","",IF('Социально-коммуникативное разви'!E30=2,"сформирован",IF('Социально-коммуникативное разви'!E30=0,"не сформирован", "в стадии формирования")))</f>
        <v/>
      </c>
      <c r="DS28" s="82" t="str">
        <f>IF('Социально-коммуникативное разви'!F30="","",IF('Социально-коммуникативное разви'!F30=2,"сформирован",IF('Социально-коммуникативное разви'!F30=0,"не сформирован", "в стадии формирования")))</f>
        <v/>
      </c>
      <c r="DT28" s="82"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DU28" s="82" t="str">
        <f>IF('Социально-коммуникативное разви'!Q30="","",IF('Социально-коммуникативное разви'!Q30=2,"сформирован",IF('Социально-коммуникативное разви'!Q30=0,"не сформирован", "в стадии формирования")))</f>
        <v/>
      </c>
      <c r="DV28" s="82" t="str">
        <f>IF('Социально-коммуникативное разви'!R30="","",IF('Социально-коммуникативное разви'!R30=2,"сформирован",IF('Социально-коммуникативное разви'!R30=0,"не сформирован", "в стадии формирования")))</f>
        <v/>
      </c>
      <c r="DW28" s="82" t="str">
        <f>IF('Социально-коммуникативное разви'!S30="","",IF('Социально-коммуникативное разви'!S30=2,"сформирован",IF('Социально-коммуникативное разви'!S30=0,"не сформирован", "в стадии формирования")))</f>
        <v/>
      </c>
      <c r="DX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8" s="82" t="str">
        <f>IF('Социально-коммуникативное разви'!T30="","",IF('Социально-коммуникативное разви'!T30=2,"сформирован",IF('Социально-коммуникативное разви'!T30=0,"не сформирован", "в стадии формирования")))</f>
        <v/>
      </c>
      <c r="EB28" s="82" t="str">
        <f>IF('Социально-коммуникативное разви'!Y30="","",IF('Социально-коммуникативное разви'!Y30=2,"сформирован",IF('Социально-коммуникативное разви'!Y30=0,"не сформирован", "в стадии формирования")))</f>
        <v/>
      </c>
      <c r="EC28" s="82" t="str">
        <f>IF('Социально-коммуникативное разви'!Z30="","",IF('Социально-коммуникативное разви'!Z30=2,"сформирован",IF('Социально-коммуникативное разви'!Z30=0,"не сформирован", "в стадии формирования")))</f>
        <v/>
      </c>
      <c r="ED28" s="82" t="str">
        <f>IF('Социально-коммуникативное разви'!AU30="","",IF('Социально-коммуникативное разви'!AU30=2,"сформирован",IF('Социально-коммуникативное разви'!AU30=0,"не сформирован", "в стадии формирования")))</f>
        <v/>
      </c>
      <c r="EE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8" s="82" t="str">
        <f>IF('Социально-коммуникативное разви'!AZ30="","",IF('Социально-коммуникативное разви'!AZ30=2,"сформирован",IF('Социально-коммуникативное разви'!AZ30=0,"не сформирован", "в стадии формирования")))</f>
        <v/>
      </c>
      <c r="EG28" s="82" t="str">
        <f>IF('Социально-коммуникативное разви'!BA30="","",IF('Социально-коммуникативное разви'!BA30=2,"сформирован",IF('Социально-коммуникативное разви'!BA30=0,"не сформирован", "в стадии формирования")))</f>
        <v/>
      </c>
      <c r="EH28" s="82" t="str">
        <f>IF('Социально-коммуникативное разви'!BB30="","",IF('Социально-коммуникативное разви'!BB30=2,"сформирован",IF('Социально-коммуникативное разви'!BB30=0,"не сформирован", "в стадии формирования")))</f>
        <v/>
      </c>
      <c r="EI28" s="82" t="str">
        <f>IF('Познавательное развитие'!G30="","",IF('Познавательное развитие'!G30=2,"сформирован",IF('Познавательное развитие'!G30=0,"не сформирован", "в стадии формирования")))</f>
        <v/>
      </c>
      <c r="EJ28" s="82" t="e">
        <f>IF('Познавательное развитие'!#REF!="","",IF('Познавательное развитие'!#REF!=2,"сформирован",IF('Познавательное развитие'!#REF!=0,"не сформирован", "в стадии формирования")))</f>
        <v>#REF!</v>
      </c>
      <c r="EK28" s="82" t="str">
        <f>IF('Познавательное развитие'!H30="","",IF('Познавательное развитие'!H30=2,"сформирован",IF('Познавательное развитие'!H30=0,"не сформирован", "в стадии формирования")))</f>
        <v/>
      </c>
      <c r="EL28" s="82" t="e">
        <f>IF('Познавательное развитие'!#REF!="","",IF('Познавательное развитие'!#REF!=2,"сформирован",IF('Познавательное развитие'!#REF!=0,"не сформирован", "в стадии формирования")))</f>
        <v>#REF!</v>
      </c>
      <c r="EM28" s="82" t="str">
        <f>IF('Познавательное развитие'!T30="","",IF('Познавательное развитие'!T30=2,"сформирован",IF('Познавательное развитие'!T30=0,"не сформирован", "в стадии формирования")))</f>
        <v/>
      </c>
      <c r="EN28" s="82" t="e">
        <f>IF('Познавательное развитие'!#REF!="","",IF('Познавательное развитие'!#REF!=2,"сформирован",IF('Познавательное развитие'!#REF!=0,"не сформирован", "в стадии формирования")))</f>
        <v>#REF!</v>
      </c>
      <c r="EO28" s="82" t="str">
        <f>IF('Познавательное развитие'!U30="","",IF('Познавательное развитие'!U30=2,"сформирован",IF('Познавательное развитие'!U30=0,"не сформирован", "в стадии формирования")))</f>
        <v/>
      </c>
      <c r="EP28" s="82" t="str">
        <f>IF('Познавательное развитие'!W30="","",IF('Познавательное развитие'!W30=2,"сформирован",IF('Познавательное развитие'!W30=0,"не сформирован", "в стадии формирования")))</f>
        <v/>
      </c>
      <c r="EQ28" s="82" t="str">
        <f>IF('Познавательное развитие'!X30="","",IF('Познавательное развитие'!X30=2,"сформирован",IF('Познавательное развитие'!X30=0,"не сформирован", "в стадии формирования")))</f>
        <v/>
      </c>
      <c r="ER28" s="82" t="str">
        <f>IF('Познавательное развитие'!AB30="","",IF('Познавательное развитие'!AB30=2,"сформирован",IF('Познавательное развитие'!AB30=0,"не сформирован", "в стадии формирования")))</f>
        <v/>
      </c>
      <c r="ES28" s="82" t="e">
        <f>IF('Познавательное развитие'!#REF!="","",IF('Познавательное развитие'!#REF!=2,"сформирован",IF('Познавательное развитие'!#REF!=0,"не сформирован", "в стадии формирования")))</f>
        <v>#REF!</v>
      </c>
      <c r="ET28" s="82" t="str">
        <f>IF('Познавательное развитие'!AD30="","",IF('Познавательное развитие'!AD30=2,"сформирован",IF('Познавательное развитие'!AD30=0,"не сформирован", "в стадии формирования")))</f>
        <v/>
      </c>
      <c r="EU28" s="82" t="str">
        <f>IF('Познавательное развитие'!AE30="","",IF('Познавательное развитие'!AE30=2,"сформирован",IF('Познавательное развитие'!AE30=0,"не сформирован", "в стадии формирования")))</f>
        <v/>
      </c>
      <c r="EV28" s="82" t="str">
        <f>IF('Познавательное развитие'!AF30="","",IF('Познавательное развитие'!AF30=2,"сформирован",IF('Познавательное развитие'!AF30=0,"не сформирован", "в стадии формирования")))</f>
        <v/>
      </c>
      <c r="EW28" s="82" t="e">
        <f>IF('Познавательное развитие'!#REF!="","",IF('Познавательное развитие'!#REF!=2,"сформирован",IF('Познавательное развитие'!#REF!=0,"не сформирован", "в стадии формирования")))</f>
        <v>#REF!</v>
      </c>
      <c r="EX28" s="82" t="str">
        <f>IF('Познавательное развитие'!AG30="","",IF('Познавательное развитие'!AG30=2,"сформирован",IF('Познавательное развитие'!AG30=0,"не сформирован", "в стадии формирования")))</f>
        <v/>
      </c>
      <c r="EY28" s="82" t="str">
        <f>IF('Познавательное развитие'!AH30="","",IF('Познавательное развитие'!AH30=2,"сформирован",IF('Познавательное развитие'!AH30=0,"не сформирован", "в стадии формирования")))</f>
        <v/>
      </c>
      <c r="EZ28" s="82" t="e">
        <f>IF('Познавательное развитие'!#REF!="","",IF('Познавательное развитие'!#REF!=2,"сформирован",IF('Познавательное развитие'!#REF!=0,"не сформирован", "в стадии формирования")))</f>
        <v>#REF!</v>
      </c>
      <c r="FA28" s="82" t="str">
        <f>IF('Познавательное развитие'!AI30="","",IF('Познавательное развитие'!AI30=2,"сформирован",IF('Познавательное развитие'!AI30=0,"не сформирован", "в стадии формирования")))</f>
        <v/>
      </c>
      <c r="FB28" s="82" t="str">
        <f>IF('Познавательное развитие'!AJ30="","",IF('Познавательное развитие'!AJ30=2,"сформирован",IF('Познавательное развитие'!AJ30=0,"не сформирован", "в стадии формирования")))</f>
        <v/>
      </c>
      <c r="FC28" s="82" t="str">
        <f>IF('Познавательное развитие'!AK30="","",IF('Познавательное развитие'!AK30=2,"сформирован",IF('Познавательное развитие'!AK30=0,"не сформирован", "в стадии формирования")))</f>
        <v/>
      </c>
      <c r="FD28" s="82" t="str">
        <f>IF('Познавательное развитие'!AL30="","",IF('Познавательное развитие'!AL30=2,"сформирован",IF('Познавательное развитие'!AL30=0,"не сформирован", "в стадии формирования")))</f>
        <v/>
      </c>
      <c r="FE28" s="82" t="str">
        <f>IF('Речевое развитие'!Q29="","",IF('Речевое развитие'!Q29=2,"сформирован",IF('Речевое развитие'!Q29=0,"не сформирован", "в стадии формирования")))</f>
        <v/>
      </c>
      <c r="FF28" s="82" t="str">
        <f>IF('Речевое развитие'!R29="","",IF('Речевое развитие'!R29=2,"сформирован",IF('Речевое развитие'!R29=0,"не сформирован", "в стадии формирования")))</f>
        <v/>
      </c>
      <c r="FG28" s="82" t="str">
        <f>IF('Речевое развитие'!S29="","",IF('Речевое развитие'!S29=2,"сформирован",IF('Речевое развитие'!S29=0,"не сформирован", "в стадии формирования")))</f>
        <v/>
      </c>
      <c r="FH28" s="82" t="str">
        <f>IF('Речевое развитие'!T29="","",IF('Речевое развитие'!T29=2,"сформирован",IF('Речевое развитие'!T29=0,"не сформирован", "в стадии формирования")))</f>
        <v/>
      </c>
      <c r="FI28" s="82" t="str">
        <f>IF('Речевое развитие'!U29="","",IF('Речевое развитие'!U29=2,"сформирован",IF('Речевое развитие'!U29=0,"не сформирован", "в стадии формирования")))</f>
        <v/>
      </c>
      <c r="FJ28" s="82" t="e">
        <f>IF('Речевое развитие'!#REF!="","",IF('Речевое развитие'!#REF!=2,"сформирован",IF('Речевое развитие'!#REF!=0,"не сформирован", "в стадии формирования")))</f>
        <v>#REF!</v>
      </c>
      <c r="FK28" s="82" t="str">
        <f>IF('Художественно-эстетическое разв'!S30="","",IF('Художественно-эстетическое разв'!S30=2,"сформирован",IF('Художественно-эстетическое разв'!S30=0,"не сформирован", "в стадии формирования")))</f>
        <v/>
      </c>
      <c r="FL28" s="82" t="str">
        <f>IF('Художественно-эстетическое разв'!T30="","",IF('Художественно-эстетическое разв'!T30=2,"сформирован",IF('Художественно-эстетическое разв'!T30=0,"не сформирован", "в стадии формирования")))</f>
        <v/>
      </c>
      <c r="FM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8" s="82" t="str">
        <f>IF('Физическое развитие'!T29="","",IF('Физическое развитие'!T29=2,"сформирован",IF('Физическое развитие'!T29=0,"не сформирован", "в стадии формирования")))</f>
        <v/>
      </c>
      <c r="FO28" s="82" t="str">
        <f>IF('Физическое развитие'!U29="","",IF('Физическое развитие'!U29=2,"сформирован",IF('Физическое развитие'!U29=0,"не сформирован", "в стадии формирования")))</f>
        <v/>
      </c>
      <c r="FP28" s="82" t="str">
        <f>IF('Физическое развитие'!V29="","",IF('Физическое развитие'!V29=2,"сформирован",IF('Физическое развитие'!V29=0,"не сформирован", "в стадии формирования")))</f>
        <v/>
      </c>
      <c r="FQ28" s="82" t="e">
        <f>IF('Физическое развитие'!#REF!="","",IF('Физическое развитие'!#REF!=2,"сформирован",IF('Физическое развитие'!#REF!=0,"не сформирован", "в стадии формирования")))</f>
        <v>#REF!</v>
      </c>
      <c r="FR28" s="214" t="str">
        <f>IF('Социально-коммуникативное разви'!D30="","",IF('Социально-коммуникативное разви'!E30="","",IF('Социально-коммуникативное разви'!F30="","",IF('Социально-коммуникативное разви'!G30="","",IF('Социально-коммуникативное разви'!Q30="","",IF('Социально-коммуникативное разви'!R30="","",IF('Социально-коммуникативное разви'!S30="","",IF('Социально-коммуникативное разви'!#REF!="","",IF('Социально-коммуникативное разви'!#REF!="","",IF('Социально-коммуникативное разви'!#REF!="","",IF('Социально-коммуникативное разви'!T30="","",IF('Социально-коммуникативное разви'!Y30="","",IF('Социально-коммуникативное разви'!Z30="","",IF('Социально-коммуникативное разви'!AU30="","",IF('Социально-коммуникативное разви'!#REF!="","",IF('Социально-коммуникативное разви'!AZ30="","",IF('Социально-коммуникативное разви'!BA30="","",IF('Социально-коммуникативное разви'!BB30="","",IF('Познавательное развитие'!G30="","",IF('Познавательное развитие'!#REF!="","",IF('Познавательное развитие'!H30="","",IF('Познавательное развитие'!#REF!="","",IF('Познавательное развитие'!T30="","",IF('Познавательное развитие'!#REF!="","",IF('Познавательное развитие'!U30="","",IF('Познавательное развитие'!W30="","",IF('Познавательное развитие'!X30="","",IF('Познавательное развитие'!AB30="","",IF('Познавательное развитие'!#REF!="","",IF('Познавательное развитие'!AD30="","",IF('Познавательное развитие'!AE30="","",IF('Познавательное развитие'!AF30="","",IF('Познавательное развитие'!#REF!="","",IF('Познавательное развитие'!AG30="","",IF('Познавательное развитие'!AH30="","",IF('Познавательное развитие'!#REF!="","",IF('Познавательное развитие'!AI30="","",IF('Познавательное развитие'!AJ30="","",IF('Познавательное развитие'!AK30="","",IF('Познавательное развитие'!AL30="","",IF('Речевое развитие'!Q29="","",IF('Речевое развитие'!R29="","",IF('Речевое развитие'!S29="","",IF('Речевое развитие'!T29="","",IF('Речевое развитие'!U29="","",IF('Речевое развитие'!#REF!="","",IF('Художественно-эстетическое разв'!S30="","",IF('Художественно-эстетическое разв'!T30="","",IF('Художественно-эстетическое разв'!#REF!="","",IF('Физическое развитие'!T29="","",IF('Физическое развитие'!U29="","",IF('Физическое развитие'!V29="","",IF('Физическое развитие'!#REF!="","",('Социально-коммуникативное разви'!D30+'Социально-коммуникативное разви'!E30+'Социально-коммуникативное разви'!F30+'Социально-коммуникативное разви'!G30+'Социально-коммуникативное разви'!Q30+'Социально-коммуникативное разви'!R30+'Социально-коммуникативное разви'!S30+'Социально-коммуникативное разви'!#REF!+'Социально-коммуникативное разви'!#REF!+'Социально-коммуникативное разви'!#REF!+'Социально-коммуникативное разви'!T30+'Социально-коммуникативное разви'!Y30+'Социально-коммуникативное разви'!Z30+'Социально-коммуникативное разви'!AU30+'Социально-коммуникативное разви'!#REF!+'Социально-коммуникативное разви'!AZ30+'Социально-коммуникативное разви'!BA30+'Социально-коммуникативное разви'!BB30+'Познавательное развитие'!G30+'Познавательное развитие'!#REF!+'Познавательное развитие'!H30+'Познавательное развитие'!#REF!+'Познавательное развитие'!T30+'Познавательное развитие'!#REF!+'Познавательное развитие'!U30+'Познавательное развитие'!W30+'Познавательное развитие'!X30+'Познавательное развитие'!AB30+'Познавательное развитие'!#REF!+'Познавательное развитие'!AD30+'Познавательное развитие'!AE30+'Познавательное развитие'!AF30+'Познавательное развитие'!#REF!+'Познавательное развитие'!AG30+'Познавательное развитие'!AH30+'Познавательное развитие'!#REF!+'Познавательное развитие'!AI30+'Познавательное развитие'!AJ30+'Познавательное развитие'!AK30+'Познавательное развитие'!AL30+'Речевое развитие'!Q29+'Речевое развитие'!R29+'Речевое развитие'!S29+'Речевое развитие'!T29+'Речевое развитие'!U29+'Речевое развитие'!#REF!+'Художественно-эстетическое разв'!S30+'Художественно-эстетическое разв'!T30+'Художественно-эстетическое разв'!#REF!+'Физическое развитие'!T29+'Физическое развитие'!U29+'Физическое развитие'!V29+'Физическое развитие'!#REF!)/53)))))))))))))))))))))))))))))))))))))))))))))))))))))</f>
        <v/>
      </c>
      <c r="FS28" s="82" t="str">
        <f>'Целевые ориентиры'!EC29</f>
        <v/>
      </c>
    </row>
    <row r="29" spans="1:175">
      <c r="A29" s="82">
        <f>список!A28</f>
        <v>27</v>
      </c>
      <c r="B29" s="82" t="str">
        <f>IF(список!B28="","",список!B28)</f>
        <v/>
      </c>
      <c r="C29" s="82">
        <f>список!C28</f>
        <v>0</v>
      </c>
      <c r="D29" s="82" t="str">
        <f>IF('Социально-коммуникативное разви'!AA31="","",IF('Социально-коммуникативное разви'!AA31=2,"сформирован",IF('Социально-коммуникативное разви'!AA31=0,"не сформирован", "в стадии формирования")))</f>
        <v/>
      </c>
      <c r="E29" s="82" t="str">
        <f>IF('Социально-коммуникативное разви'!AF31="","",IF('Социально-коммуникативное разви'!AF31=2,"сформирован",IF('Социально-коммуникативное разви'!AF31=0,"не сформирован", "в стадии формирования")))</f>
        <v/>
      </c>
      <c r="F29" s="82" t="str">
        <f>IF('Социально-коммуникативное разви'!AG31="","",IF('Социально-коммуникативное разви'!AG31=2,"сформирован",IF('Социально-коммуникативное разви'!AG31=0,"не сформирован", "в стадии формирования")))</f>
        <v/>
      </c>
      <c r="G29" s="82" t="str">
        <f>IF('Социально-коммуникативное разви'!AH31="","",IF('Социально-коммуникативное разви'!AH31=2,"сформирован",IF('Социально-коммуникативное разви'!AH31=0,"не сформирован", "в стадии формирования")))</f>
        <v/>
      </c>
      <c r="H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9" s="82" t="str">
        <f>IF('Социально-коммуникативное разви'!AJ31="","",IF('Социально-коммуникативное разви'!AJ31=2,"сформирован",IF('Социально-коммуникативное разви'!AJ31=0,"не сформирован", "в стадии формирования")))</f>
        <v/>
      </c>
      <c r="K29" s="82" t="str">
        <f>IF('Социально-коммуникативное разви'!AK31="","",IF('Социально-коммуникативное разви'!AK31=2,"сформирован",IF('Социально-коммуникативное разви'!AK31=0,"не сформирован", "в стадии формирования")))</f>
        <v/>
      </c>
      <c r="L29" s="82" t="e">
        <f>IF('Познавательное развитие'!#REF!="","",IF('Познавательное развитие'!#REF!=2,"сформирован",IF('Познавательное развитие'!#REF!=0,"не сформирован", "в стадии формирования")))</f>
        <v>#REF!</v>
      </c>
      <c r="M29" s="82" t="str">
        <f>IF('Познавательное развитие'!D31="","",IF('Познавательное развитие'!D31=2,"сформирован",IF('Познавательное развитие'!D31=0,"не сформирован", "в стадии формирования")))</f>
        <v/>
      </c>
      <c r="N29" s="82" t="e">
        <f>IF('Познавательное развитие'!#REF!="","",IF('Познавательное развитие'!#REF!=2,"сформирован",IF('Познавательное развитие'!#REF!=0,"не сформирован", "в стадии формирования")))</f>
        <v>#REF!</v>
      </c>
      <c r="O29" s="82" t="str">
        <f>IF('Познавательное развитие'!I31="","",IF('Познавательное развитие'!I31=2,"сформирован",IF('Познавательное развитие'!I31=0,"не сформирован", "в стадии формирования")))</f>
        <v/>
      </c>
      <c r="P29" s="82" t="str">
        <f>IF('Познавательное развитие'!M31="","",IF('Познавательное развитие'!M31=2,"сформирован",IF('Познавательное развитие'!M31=0,"не сформирован", "в стадии формирования")))</f>
        <v/>
      </c>
      <c r="Q29" s="82" t="str">
        <f>IF('Познавательное развитие'!N31="","",IF('Познавательное развитие'!N31=2,"сформирован",IF('Познавательное развитие'!N31=0,"не сформирован", "в стадии формирования")))</f>
        <v/>
      </c>
      <c r="R29" s="82" t="str">
        <f>IF('Познавательное развитие'!O31="","",IF('Познавательное развитие'!O31=2,"сформирован",IF('Познавательное развитие'!O31=0,"не сформирован", "в стадии формирования")))</f>
        <v/>
      </c>
      <c r="S29" s="82" t="str">
        <f>IF('Познавательное развитие'!P31="","",IF('Познавательное развитие'!P31=2,"сформирован",IF('Познавательное развитие'!P31=0,"не сформирован", "в стадии формирования")))</f>
        <v/>
      </c>
      <c r="T29" s="82" t="str">
        <f>IF('Познавательное развитие'!Q31="","",IF('Познавательное развитие'!Q31=2,"сформирован",IF('Познавательное развитие'!Q31=0,"не сформирован", "в стадии формирования")))</f>
        <v/>
      </c>
      <c r="U29" s="82" t="str">
        <f>IF('Познавательное развитие'!Y31="","",IF('Познавательное развитие'!Y31=2,"сформирован",IF('Познавательное развитие'!Y31=0,"не сформирован", "в стадии формирования")))</f>
        <v/>
      </c>
      <c r="V29" s="82"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W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9" s="82" t="str">
        <f>IF('Художественно-эстетическое разв'!G31="","",IF('Художественно-эстетическое разв'!G31=2,"сформирован",IF('Художественно-эстетическое разв'!G31=0,"не сформирован", "в стадии формирования")))</f>
        <v/>
      </c>
      <c r="Y29" s="82" t="str">
        <f>IF('Художественно-эстетическое разв'!H31="","",IF('Художественно-эстетическое разв'!H31=2,"сформирован",IF('Художественно-эстетическое разв'!H31=0,"не сформирован", "в стадии формирования")))</f>
        <v/>
      </c>
      <c r="Z29" s="82" t="str">
        <f>IF('Художественно-эстетическое разв'!I31="","",IF('Художественно-эстетическое разв'!I31=2,"сформирован",IF('Художественно-эстетическое разв'!I31=0,"не сформирован", "в стадии формирования")))</f>
        <v/>
      </c>
      <c r="AA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9" s="82" t="str">
        <f>IF('Художественно-эстетическое разв'!L31="","",IF('Художественно-эстетическое разв'!L31=2,"сформирован",IF('Художественно-эстетическое разв'!L31=0,"не сформирован", "в стадии формирования")))</f>
        <v/>
      </c>
      <c r="AC29" s="82" t="str">
        <f>IF('Художественно-эстетическое разв'!M31="","",IF('Художественно-эстетическое разв'!M31=2,"сформирован",IF('Художественно-эстетическое разв'!M31=0,"не сформирован", "в стадии формирования")))</f>
        <v/>
      </c>
      <c r="AD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9" s="82" t="str">
        <f>IF('Художественно-эстетическое разв'!U31="","",IF('Художественно-эстетическое разв'!U31=2,"сформирован",IF('Художественно-эстетическое разв'!U31=0,"не сформирован", "в стадии формирования")))</f>
        <v/>
      </c>
      <c r="AG29" s="82" t="str">
        <f>IF('Физическое развитие'!W30="","",IF('Физическое развитие'!W30=2,"сформирован",IF('Физическое развитие'!W30=0,"не сформирован", "в стадии формирования")))</f>
        <v/>
      </c>
      <c r="AH29" s="214" t="str">
        <f>IF('Социально-коммуникативное разви'!AA31="","",IF('Социально-коммуникативное разви'!AF31="","",IF('Социально-коммуникативное разви'!AG31="","",IF('Социально-коммуникативное разви'!AH31="","",IF('Социально-коммуникативное разви'!#REF!="","",IF('Социально-коммуникативное разви'!#REF!="","",IF('Социально-коммуникативное разви'!AJ31="","",IF('Социально-коммуникативное разви'!AK31="","",IF('Познавательное развитие'!#REF!="","",IF('Познавательное развитие'!D31="","",IF('Познавательное развитие'!#REF!="","",IF('Познавательное развитие'!I31="","",IF('Познавательное развитие'!M31="","",IF('Познавательное развитие'!N31="","",IF('Познавательное развитие'!O31="","",IF('Познавательное развитие'!P31="","",IF('Познавательное развитие'!Q31="","",IF('Познавательное развитие'!Y31="","",IF('Художественно-эстетическое разв'!D31="","",IF('Художественно-эстетическое разв'!#REF!="","",IF('Художественно-эстетическое разв'!G31="","",IF('Художественно-эстетическое разв'!H31="","",IF('Художественно-эстетическое разв'!I31="","",IF('Художественно-эстетическое разв'!#REF!="","",IF('Художественно-эстетическое разв'!L31="","",IF('Художественно-эстетическое разв'!M31="","",IF('Художественно-эстетическое разв'!#REF!="","",IF('Художественно-эстетическое разв'!#REF!="","",IF('Художественно-эстетическое разв'!U31="","",IF('Физическое развитие'!#REF!="","",('Социально-коммуникативное разви'!AA31+'Социально-коммуникативное разви'!AF31+'Социально-коммуникативное разви'!AG31+'Социально-коммуникативное разви'!AH31+'Социально-коммуникативное разви'!#REF!+'Социально-коммуникативное разви'!#REF!+'Социально-коммуникативное разви'!AJ31+'Социально-коммуникативное разви'!AK31+'Познавательное развитие'!#REF!+'Познавательное развитие'!D31+'Познавательное развитие'!#REF!+'Познавательное развитие'!I31+'Познавательное развитие'!M31+'Познавательное развитие'!N31+'Познавательное развитие'!O31+'Познавательное развитие'!P31+'Познавательное развитие'!Q31+'Познавательное развитие'!Y31+'Художественно-эстетическое разв'!D31+'Художественно-эстетическое разв'!#REF!+'Художественно-эстетическое разв'!G31+'Художественно-эстетическое разв'!H31+'Художественно-эстетическое разв'!I31+'Художественно-эстетическое разв'!#REF!+'Художественно-эстетическое разв'!L31+'Художественно-эстетическое разв'!M31+'Художественно-эстетическое разв'!#REF!+'Художественно-эстетическое разв'!#REF!+'Художественно-эстетическое разв'!U31+'Физическое развитие'!#REF!)/30))))))))))))))))))))))))))))))</f>
        <v/>
      </c>
      <c r="AI29" s="82" t="str">
        <f>'Целевые ориентиры'!AA30</f>
        <v/>
      </c>
      <c r="AJ29" s="82"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AK29" s="82"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AL29" s="82" t="str">
        <f>IF('Социально-коммуникативное разви'!I31="","",IF('Социально-коммуникативное разви'!I31=2,"сформирован",IF('Социально-коммуникативное разви'!I31=0,"не сформирован", "в стадии формирования")))</f>
        <v/>
      </c>
      <c r="AM29" s="82" t="str">
        <f>IF('Социально-коммуникативное разви'!J31="","",IF('Социально-коммуникативное разви'!J31=2,"сформирован",IF('Социально-коммуникативное разви'!J31=0,"не сформирован", "в стадии формирования")))</f>
        <v/>
      </c>
      <c r="AN29" s="82"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AO29" s="82"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AP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9" s="82" t="str">
        <f>IF('Социально-коммуникативное разви'!X31="","",IF('Социально-коммуникативное разви'!X31=2,"сформирован",IF('Социально-коммуникативное разви'!X31=0,"не сформирован", "в стадии формирования")))</f>
        <v/>
      </c>
      <c r="AR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9" s="82" t="e">
        <f>IF('Познавательное развитие'!#REF!="","",IF('Познавательное развитие'!#REF!=2,"сформирован",IF('Познавательное развитие'!#REF!=0,"не сформирован", "в стадии формирования")))</f>
        <v>#REF!</v>
      </c>
      <c r="AT29" s="82" t="str">
        <f>IF('Познавательное развитие'!V31="","",IF('Познавательное развитие'!V31=2,"сформирован",IF('Познавательное развитие'!V31=0,"не сформирован", "в стадии формирования")))</f>
        <v/>
      </c>
      <c r="AU29" s="82" t="str">
        <f>IF('Художественно-эстетическое разв'!Z31="","",IF('Художественно-эстетическое разв'!Z31=2,"сформирован",IF('Художественно-эстетическое разв'!Z31=0,"не сформирован", "в стадии формирования")))</f>
        <v/>
      </c>
      <c r="AV29" s="82" t="str">
        <f>IF('Художественно-эстетическое разв'!AE31="","",IF('Художественно-эстетическое разв'!AE31=2,"сформирован",IF('Художественно-эстетическое разв'!AE31=0,"не сформирован", "в стадии формирования")))</f>
        <v/>
      </c>
      <c r="AW29" s="82" t="e">
        <f>IF('Физическое развитие'!#REF!="","",IF('Физическое развитие'!#REF!=2,"сформирован",IF('Физическое развитие'!#REF!=0,"не сформирован", "в стадии формирования")))</f>
        <v>#REF!</v>
      </c>
      <c r="AX29" s="82" t="e">
        <f>IF('Физическое развитие'!#REF!="","",IF('Физическое развитие'!#REF!=2,"сформирован",IF('Физическое развитие'!#REF!=0,"не сформирован", "в стадии формирования")))</f>
        <v>#REF!</v>
      </c>
      <c r="AY29" s="214" t="str">
        <f>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разви'!#REF!="","",IF('Социально-коммуникативное разви'!X31="","",IF('Социально-коммуникативное разви'!#REF!="","",IF('Познавательное развитие'!#REF!="","",IF('Познавательное развитие'!V31="","",IF('Художественно-эстетическое разв'!Z31="","",IF('Художественно-эстетическое разв'!AE31="","",IF('Физическое развитие'!#REF!="","",IF('Физическое развитие'!#REF!="","",('Социально-коммуникативное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разви'!#REF!+'Социально-коммуникативное разви'!X31+'Социально-коммуникативное разви'!#REF!+'Познавательное развитие'!#REF!+'Познавательное развитие'!V31+'Художественно-эстетическое разв'!Z31+'Художественно-эстетическое разв'!AE31+'Физическое развитие'!#REF!+'Физическое развитие'!#REF!)/15)))))))))))))))</f>
        <v/>
      </c>
      <c r="AZ29" s="82" t="str">
        <f>'Целевые ориентиры'!AM30</f>
        <v/>
      </c>
      <c r="BA29" s="82" t="str">
        <f>IF('Социально-коммуникативное разви'!U31="","",IF('Социально-коммуникативное разви'!U31=2,"сформирован",IF('Социально-коммуникативное разви'!U31=0,"не сформирован", "в стадии формирования")))</f>
        <v/>
      </c>
      <c r="BB29" s="82" t="str">
        <f>IF('Социально-коммуникативное разви'!V31="","",IF('Социально-коммуникативное разви'!V31=2,"сформирован",IF('Социально-коммуникативное разви'!V31=0,"не сформирован", "в стадии формирования")))</f>
        <v/>
      </c>
      <c r="BC29" s="82" t="str">
        <f>IF('Социально-коммуникативное разви'!W31="","",IF('Социально-коммуникативное разви'!W31=2,"сформирован",IF('Социально-коммуникативное разви'!W31=0,"не сформирован", "в стадии формирования")))</f>
        <v/>
      </c>
      <c r="BD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9" s="82" t="str">
        <f>IF('Художественно-эстетическое разв'!AC31="","",IF('Художественно-эстетическое разв'!AC31=2,"сформирован",IF('Художественно-эстетическое разв'!AC31=0,"не сформирован", "в стадии формирования")))</f>
        <v/>
      </c>
      <c r="BG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9" s="82" t="str">
        <f>IF('Художественно-эстетическое разв'!AD31="","",IF('Художественно-эстетическое разв'!AD31=2,"сформирован",IF('Художественно-эстетическое разв'!AD31=0,"не сформирован", "в стадии формирования")))</f>
        <v/>
      </c>
      <c r="BI29" s="214" t="str">
        <f>IF('Социально-коммуникативное разви'!U31="","",IF('Социально-коммуникативное разви'!V31="","",IF('Социально-коммуникативное разви'!W31="","",IF('Художественно-эстетическое разв'!#REF!="","",IF('Художественно-эстетическое разв'!#REF!="","",IF('Художественно-эстетическое разв'!AC31="","",IF('Художественно-эстетическое разв'!#REF!="","",IF('Художественно-эстетическое разв'!AD31="","",('Социально-коммуникативное разви'!U31+'Социально-коммуникативное разви'!V31+'Социально-коммуникативное разви'!W31+'Художественно-эстетическое разв'!#REF!+'Художественно-эстетическое разв'!#REF!+'Художественно-эстетическое разв'!AC31+'Художественно-эстетическое разв'!#REF!+'Художественно-эстетическое разв'!AD31)/8))))))))</f>
        <v/>
      </c>
      <c r="BJ29" s="82" t="str">
        <f>'Целевые ориентиры'!AT30</f>
        <v/>
      </c>
      <c r="BK29" s="82" t="str">
        <f>IF('Речевое развитие'!D30="","",IF('Речевое развитие'!D30=2,"сформирован",IF('Речевое развитие'!D30=0,"не сформирован", "в стадии формирования")))</f>
        <v/>
      </c>
      <c r="BL29" s="82" t="e">
        <f>IF('Речевое развитие'!#REF!="","",IF('Речевое развитие'!#REF!=2,"сформирован",IF('Речевое развитие'!#REF!=0,"не сформирован", "в стадии формирования")))</f>
        <v>#REF!</v>
      </c>
      <c r="BM29" s="82" t="str">
        <f>IF('Речевое развитие'!E30="","",IF('Речевое развитие'!E30=2,"сформирован",IF('Речевое развитие'!E30=0,"не сформирован", "в стадии формирования")))</f>
        <v/>
      </c>
      <c r="BN29" s="82" t="str">
        <f>IF('Речевое развитие'!F30="","",IF('Речевое развитие'!F30=2,"сформирован",IF('Речевое развитие'!F30=0,"не сформирован", "в стадии формирования")))</f>
        <v/>
      </c>
      <c r="BO29" s="82" t="str">
        <f>IF('Речевое развитие'!G30="","",IF('Речевое развитие'!G30=2,"сформирован",IF('Речевое развитие'!G30=0,"не сформирован", "в стадии формирования")))</f>
        <v/>
      </c>
      <c r="BP29" s="82" t="str">
        <f>IF('Речевое развитие'!H30="","",IF('Речевое развитие'!H30=2,"сформирован",IF('Речевое развитие'!H30=0,"не сформирован", "в стадии формирования")))</f>
        <v/>
      </c>
      <c r="BQ29" s="82" t="e">
        <f>IF('Речевое развитие'!#REF!="","",IF('Речевое развитие'!#REF!=2,"сформирован",IF('Речевое развитие'!#REF!=0,"не сформирован", "в стадии формирования")))</f>
        <v>#REF!</v>
      </c>
      <c r="BR29" s="82" t="str">
        <f>IF('Речевое развитие'!I30="","",IF('Речевое развитие'!I30=2,"сформирован",IF('Речевое развитие'!I30=0,"не сформирован", "в стадии формирования")))</f>
        <v/>
      </c>
      <c r="BS29" s="82" t="str">
        <f>IF('Речевое развитие'!J30="","",IF('Речевое развитие'!J30=2,"сформирован",IF('Речевое развитие'!J30=0,"не сформирован", "в стадии формирования")))</f>
        <v/>
      </c>
      <c r="BT29" s="82" t="str">
        <f>IF('Речевое развитие'!K30="","",IF('Речевое развитие'!K30=2,"сформирован",IF('Речевое развитие'!K30=0,"не сформирован", "в стадии формирования")))</f>
        <v/>
      </c>
      <c r="BU29" s="82" t="str">
        <f>IF('Речевое развитие'!L30="","",IF('Речевое развитие'!L30=2,"сформирован",IF('Речевое развитие'!L30=0,"не сформирован", "в стадии формирования")))</f>
        <v/>
      </c>
      <c r="BV29" s="82" t="e">
        <f>IF('Речевое развитие'!#REF!="","",IF('Речевое развитие'!#REF!=2,"сформирован",IF('Речевое развитие'!#REF!=0,"не сформирован", "в стадии формирования")))</f>
        <v>#REF!</v>
      </c>
      <c r="BW29" s="82" t="str">
        <f>IF('Речевое развитие'!N30="","",IF('Речевое развитие'!N30=2,"сформирован",IF('Речевое развитие'!N30=0,"не сформирован", "в стадии формирования")))</f>
        <v/>
      </c>
      <c r="BX29" s="214" t="str">
        <f>IF('Речевое развитие'!D30="","",IF('Речевое развитие'!#REF!="","",IF('Речевое развитие'!E30="","",IF('Речевое развитие'!F30="","",IF('Речевое развитие'!G30="","",IF('Речевое развитие'!H30="","",IF('Речевое развитие'!#REF!="","",IF('Речевое развитие'!I30="","",IF('Речевое развитие'!J30="","",IF('Речевое развитие'!K30="","",IF('Речевое развитие'!L30="","",IF('Речевое развитие'!#REF!="","",IF('Речевое развитие'!N30="","",('Речевое развитие'!D30+'Речевое развитие'!#REF!+'Речевое развитие'!E30+'Речевое развитие'!F30+'Речевое развитие'!G30+'Речевое развитие'!H30+'Речевое развитие'!#REF!+'Речевое развитие'!I30+'Речевое развитие'!J30+'Речевое развитие'!K30+'Речевое развитие'!L30+'Речевое развитие'!#REF!+'Речевое развитие'!N30)/13)))))))))))))</f>
        <v/>
      </c>
      <c r="BY29" s="82" t="str">
        <f>'Целевые ориентиры'!BG30</f>
        <v/>
      </c>
      <c r="BZ29" s="82" t="str">
        <f>IF('Художественно-эстетическое разв'!Y31="","",IF('Художественно-эстетическое разв'!Y31=2,"сформирован",IF('Художественно-эстетическое разв'!Y31=0,"не сформирован", "в стадии формирования")))</f>
        <v/>
      </c>
      <c r="CA29" s="82" t="e">
        <f>IF('Физическое развитие'!#REF!="","",IF('Физическое развитие'!#REF!=2,"сформирован",IF('Физическое развитие'!#REF!=0,"не сформирован", "в стадии формирования")))</f>
        <v>#REF!</v>
      </c>
      <c r="CB29" s="82" t="e">
        <f>IF('Физическое развитие'!#REF!="","",IF('Физическое развитие'!#REF!=2,"сформирован",IF('Физическое развитие'!#REF!=0,"не сформирован", "в стадии формирования")))</f>
        <v>#REF!</v>
      </c>
      <c r="CC29" s="82" t="str">
        <f>IF('Физическое развитие'!D30="","",IF('Физическое развитие'!D30=2,"сформирован",IF('Физическое развитие'!D30=0,"не сформирован", "в стадии формирования")))</f>
        <v/>
      </c>
      <c r="CD29" s="82" t="str">
        <f>IF('Физическое развитие'!E30="","",IF('Физическое развитие'!E30=2,"сформирован",IF('Физическое развитие'!E30=0,"не сформирован", "в стадии формирования")))</f>
        <v/>
      </c>
      <c r="CE29" s="82" t="str">
        <f>IF('Физическое развитие'!F30="","",IF('Физическое развитие'!F30=2,"сформирован",IF('Физическое развитие'!F30=0,"не сформирован", "в стадии формирования")))</f>
        <v/>
      </c>
      <c r="CF29" s="82" t="str">
        <f>IF('Физическое развитие'!H30="","",IF('Физическое развитие'!H30=2,"сформирован",IF('Физическое развитие'!H30=0,"не сформирован", "в стадии формирования")))</f>
        <v/>
      </c>
      <c r="CG29" s="82" t="str">
        <f>IF('Физическое развитие'!I30="","",IF('Физическое развитие'!I30=2,"сформирован",IF('Физическое развитие'!I30=0,"не сформирован", "в стадии формирования")))</f>
        <v/>
      </c>
      <c r="CH29" s="82" t="str">
        <f>IF('Физическое развитие'!J30="","",IF('Физическое развитие'!J30=2,"сформирован",IF('Физическое развитие'!J30=0,"не сформирован", "в стадии формирования")))</f>
        <v/>
      </c>
      <c r="CI29" s="82" t="str">
        <f>IF('Физическое развитие'!L30="","",IF('Физическое развитие'!L30=2,"сформирован",IF('Физическое развитие'!L30=0,"не сформирован", "в стадии формирования")))</f>
        <v/>
      </c>
      <c r="CJ29" s="82" t="str">
        <f>IF('Физическое развитие'!M30="","",IF('Физическое развитие'!M30=2,"сформирован",IF('Физическое развитие'!M30=0,"не сформирован", "в стадии формирования")))</f>
        <v/>
      </c>
      <c r="CK29" s="82" t="e">
        <f>IF('Физическое развитие'!#REF!="","",IF('Физическое развитие'!#REF!=2,"сформирован",IF('Физическое развитие'!#REF!=0,"не сформирован", "в стадии формирования")))</f>
        <v>#REF!</v>
      </c>
      <c r="CL29" s="82" t="e">
        <f>IF('Физическое развитие'!#REF!="","",IF('Физическое развитие'!#REF!=2,"сформирован",IF('Физическое развитие'!#REF!=0,"не сформирован", "в стадии формирования")))</f>
        <v>#REF!</v>
      </c>
      <c r="CM29" s="82" t="e">
        <f>IF('Физическое развитие'!#REF!="","",IF('Физическое развитие'!#REF!=2,"сформирован",IF('Физическое развитие'!#REF!=0,"не сформирован", "в стадии формирования")))</f>
        <v>#REF!</v>
      </c>
      <c r="CN29" s="82" t="str">
        <f>IF('Физическое развитие'!N30="","",IF('Физическое развитие'!N30=2,"сформирован",IF('Физическое развитие'!N30=0,"не сформирован", "в стадии формирования")))</f>
        <v/>
      </c>
      <c r="CO29" s="82" t="str">
        <f>IF('Физическое развитие'!O30="","",IF('Физическое развитие'!O30=2,"сформирован",IF('Физическое развитие'!O30=0,"не сформирован", "в стадии формирования")))</f>
        <v/>
      </c>
      <c r="CP29" s="82" t="str">
        <f>IF('Физическое развитие'!P30="","",IF('Физическое развитие'!P30=2,"сформирован",IF('Физическое развитие'!P30=0,"не сформирован", "в стадии формирования")))</f>
        <v/>
      </c>
      <c r="CQ29" s="82" t="str">
        <f>IF('Физическое развитие'!Q30="","",IF('Физическое развитие'!Q30=2,"сформирован",IF('Физическое развитие'!Q30=0,"не сформирован", "в стадии формирования")))</f>
        <v/>
      </c>
      <c r="CR29" s="214" t="str">
        <f>IF('Художественно-эстетическое разв'!Y31="","",IF('Физическое развитие'!#REF!="","",IF('Физическое развитие'!#REF!="","",IF('Физическое развитие'!D30="","",IF('Физическое развитие'!E30="","",IF('Физическое развитие'!F30="","",IF('Физическое развитие'!H30="","",IF('Физическое развитие'!I30="","",IF('Физическое развитие'!J30="","",IF('Физическое развитие'!L30="","",IF('Физическое развитие'!M30="","",IF('Физическое развитие'!#REF!="","",IF('Физическое развитие'!#REF!="","",IF('Физическое развитие'!#REF!="","",IF('Физическое развитие'!N30="","",IF('Физическое развитие'!O30="","",IF('Физическое развитие'!P30="","",IF('Физическое развитие'!Q30="","",('Художественно-эстетическое разв'!Y31+'Физическое развитие'!#REF!+'Физическое развитие'!#REF!+'Физическое развитие'!D30+'Физическое развитие'!E30+'Физическое развитие'!F30+'Физическое развитие'!H30+'Физическое развитие'!I30+'Физическое развитие'!J30+'Физическое развитие'!L30+'Физическое развитие'!M30+'Физическое развитие'!#REF!+'Физическое развитие'!#REF!+'Физическое развитие'!#REF!+'Физическое развитие'!N30+'Физическое развитие'!O30+'Физическое развитие'!P30+'Физическое развитие'!Q30)/18))))))))))))))))))</f>
        <v/>
      </c>
      <c r="CS29" s="82" t="str">
        <f>'Целевые ориентиры'!BW30</f>
        <v/>
      </c>
      <c r="CT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9" s="82"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CV29" s="82" t="str">
        <f>IF('Социально-коммуникативное разви'!N31="","",IF('Социально-коммуникативное разви'!N31=2,"сформирован",IF('Социально-коммуникативное разви'!N31=0,"не сформирован", "в стадии формирования")))</f>
        <v/>
      </c>
      <c r="CW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9" s="82" t="str">
        <f>IF('Социально-коммуникативное разви'!AI31="","",IF('Социально-коммуникативное разви'!AI31=2,"сформирован",IF('Социально-коммуникативное разви'!AI31=0,"не сформирован", "в стадии формирования")))</f>
        <v/>
      </c>
      <c r="CY29" s="82" t="str">
        <f>IF('Социально-коммуникативное разви'!AN31="","",IF('Социально-коммуникативное разви'!AN31=2,"сформирован",IF('Социально-коммуникативное разви'!AN31=0,"не сформирован", "в стадии формирования")))</f>
        <v/>
      </c>
      <c r="CZ29" s="82" t="str">
        <f>IF('Социально-коммуникативное разви'!AO31="","",IF('Социально-коммуникативное разви'!AO31=2,"сформирован",IF('Социально-коммуникативное разви'!AO31=0,"не сформирован", "в стадии формирования")))</f>
        <v/>
      </c>
      <c r="DA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9" s="82" t="str">
        <f>IF('Социально-коммуникативное разви'!AP31="","",IF('Социально-коммуникативное разви'!AP31=2,"сформирован",IF('Социально-коммуникативное разви'!AP31=0,"не сформирован", "в стадии формирования")))</f>
        <v/>
      </c>
      <c r="DC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9" s="82" t="str">
        <f>IF('Социально-коммуникативное разви'!AQ31="","",IF('Социально-коммуникативное разви'!AQ31=2,"сформирован",IF('Социально-коммуникативное разви'!AQ31=0,"не сформирован", "в стадии формирования")))</f>
        <v/>
      </c>
      <c r="DE29" s="82" t="str">
        <f>IF('Социально-коммуникативное разви'!AR31="","",IF('Социально-коммуникативное разви'!AR31=2,"сформирован",IF('Социально-коммуникативное разви'!AR31=0,"не сформирован", "в стадии формирования")))</f>
        <v/>
      </c>
      <c r="DF29" s="82" t="str">
        <f>IF('Социально-коммуникативное разви'!AS31="","",IF('Социально-коммуникативное разви'!AS31=2,"сформирован",IF('Социально-коммуникативное разви'!AS31=0,"не сформирован", "в стадии формирования")))</f>
        <v/>
      </c>
      <c r="DG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9" s="82" t="str">
        <f>IF('Социально-коммуникативное разви'!AT31="","",IF('Социально-коммуникативное разви'!AT31=2,"сформирован",IF('Социально-коммуникативное разви'!AT31=0,"не сформирован", "в стадии формирования")))</f>
        <v/>
      </c>
      <c r="DI29" s="82" t="str">
        <f>IF('Социально-коммуникативное разви'!AV31="","",IF('Социально-коммуникативное разви'!AV31=2,"сформирован",IF('Социально-коммуникативное разви'!AV31=0,"не сформирован", "в стадии формирования")))</f>
        <v/>
      </c>
      <c r="DJ29" s="82" t="str">
        <f>IF('Социально-коммуникативное разви'!AW31="","",IF('Социально-коммуникативное разви'!AW31=2,"сформирован",IF('Социально-коммуникативное разви'!AW31=0,"не сформирован", "в стадии формирования")))</f>
        <v/>
      </c>
      <c r="DK29" s="82" t="str">
        <f>IF('Социально-коммуникативное разви'!AX31="","",IF('Социально-коммуникативное разви'!AX31=2,"сформирован",IF('Социально-коммуникативное разви'!AX31=0,"не сформирован", "в стадии формирования")))</f>
        <v/>
      </c>
      <c r="DL29" s="82" t="str">
        <f>IF('Социально-коммуникативное разви'!AY31="","",IF('Социально-коммуникативное разви'!AY31=2,"сформирован",IF('Социально-коммуникативное разви'!AY31=0,"не сформирован", "в стадии формирования")))</f>
        <v/>
      </c>
      <c r="DM29" s="82" t="str">
        <f>IF('Физическое развитие'!K30="","",IF('Физическое развитие'!K30=2,"сформирован",IF('Физическое развитие'!K30=0,"не сформирован", "в стадии формирования")))</f>
        <v/>
      </c>
      <c r="DN29" s="82" t="e">
        <f>IF('Физическое развитие'!#REF!="","",IF('Физическое развитие'!#REF!=2,"сформирован",IF('Физическое развитие'!#REF!=0,"не сформирован", "в стадии формирования")))</f>
        <v>#REF!</v>
      </c>
      <c r="DO29" s="214" t="e">
        <f>IF('Социально-коммуникативное разви'!#REF!="","",IF('Социально-коммуникативное разви'!M31="","",IF('Социально-коммуникативное разви'!N31="","",IF('Социально-коммуникативное разви'!#REF!="","",IF('Социально-коммуникативное разви'!AI31="","",IF('Социально-коммуникативное разви'!AN31="","",IF('Социально-коммуникативное разви'!AO31="","",IF('Социально-коммуникативное разви'!#REF!="","",IF('Социально-коммуникативное разви'!AP31="","",IF('Социально-коммуникативное разви'!#REF!="","",IF('Социально-коммуникативное разви'!AQ31="","",IF('Социально-коммуникативное разви'!AR31="","",IF('Социально-коммуникативное разви'!AS31="","",IF('Социально-коммуникативное разви'!#REF!="","",IF('Социально-коммуникативное разви'!AT31="","",IF('Социально-коммуникативное разви'!AV31="","",IF('Социально-коммуникативное разви'!AW31="","",IF('Социально-коммуникативное разви'!AX31="","",IF('Социально-коммуникативное разви'!AY31="","",IF('Физическое развитие'!K30="","",IF('Физическое развитие'!#REF!="","",('Социально-коммуникативное разви'!#REF!+'Социально-коммуникативное разви'!M31+'Социально-коммуникативное разви'!N31+'Социально-коммуникативное разви'!#REF!+'Социально-коммуникативное разви'!AI31+'Социально-коммуникативное разви'!AN31+'Социально-коммуникативное разви'!AO31+'Социально-коммуникативное разви'!#REF!+'Социально-коммуникативное разви'!AP31+'Социально-коммуникативное разви'!#REF!+'Социально-коммуникативное разви'!AQ31+'Социально-коммуникативное разви'!AR31+'Социально-коммуникативное разви'!AS31+'Социально-коммуникативное разви'!#REF!+'Социально-коммуникативное разви'!AT31+'Социально-коммуникативное разви'!AV31+'Социально-коммуникативное разви'!AW31+'Социально-коммуникативное разви'!AX31+'Социально-коммуникативное разви'!AY31+'Физическое развитие'!K30+'Физическое развитие'!#REF!)/21)))))))))))))))))))))</f>
        <v>#REF!</v>
      </c>
      <c r="DP29" s="82" t="str">
        <f>'Целевые ориентиры'!CN30</f>
        <v/>
      </c>
      <c r="DQ29" s="82" t="str">
        <f>IF('Социально-коммуникативное разви'!D31="","",IF('Социально-коммуникативное разви'!D31=2,"сформирован",IF('Социально-коммуникативное разви'!D31=0,"не сформирован", "в стадии формирования")))</f>
        <v/>
      </c>
      <c r="DR29" s="82" t="str">
        <f>IF('Социально-коммуникативное разви'!E31="","",IF('Социально-коммуникативное разви'!E31=2,"сформирован",IF('Социально-коммуникативное разви'!E31=0,"не сформирован", "в стадии формирования")))</f>
        <v/>
      </c>
      <c r="DS29" s="82" t="str">
        <f>IF('Социально-коммуникативное разви'!F31="","",IF('Социально-коммуникативное разви'!F31=2,"сформирован",IF('Социально-коммуникативное разви'!F31=0,"не сформирован", "в стадии формирования")))</f>
        <v/>
      </c>
      <c r="DT29" s="82"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DU29" s="82" t="str">
        <f>IF('Социально-коммуникативное разви'!Q31="","",IF('Социально-коммуникативное разви'!Q31=2,"сформирован",IF('Социально-коммуникативное разви'!Q31=0,"не сформирован", "в стадии формирования")))</f>
        <v/>
      </c>
      <c r="DV29" s="82" t="str">
        <f>IF('Социально-коммуникативное разви'!R31="","",IF('Социально-коммуникативное разви'!R31=2,"сформирован",IF('Социально-коммуникативное разви'!R31=0,"не сформирован", "в стадии формирования")))</f>
        <v/>
      </c>
      <c r="DW29" s="82" t="str">
        <f>IF('Социально-коммуникативное разви'!S31="","",IF('Социально-коммуникативное разви'!S31=2,"сформирован",IF('Социально-коммуникативное разви'!S31=0,"не сформирован", "в стадии формирования")))</f>
        <v/>
      </c>
      <c r="DX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9" s="82" t="str">
        <f>IF('Социально-коммуникативное разви'!T31="","",IF('Социально-коммуникативное разви'!T31=2,"сформирован",IF('Социально-коммуникативное разви'!T31=0,"не сформирован", "в стадии формирования")))</f>
        <v/>
      </c>
      <c r="EB29" s="82" t="str">
        <f>IF('Социально-коммуникативное разви'!Y31="","",IF('Социально-коммуникативное разви'!Y31=2,"сформирован",IF('Социально-коммуникативное разви'!Y31=0,"не сформирован", "в стадии формирования")))</f>
        <v/>
      </c>
      <c r="EC29" s="82" t="str">
        <f>IF('Социально-коммуникативное разви'!Z31="","",IF('Социально-коммуникативное разви'!Z31=2,"сформирован",IF('Социально-коммуникативное разви'!Z31=0,"не сформирован", "в стадии формирования")))</f>
        <v/>
      </c>
      <c r="ED29" s="82" t="str">
        <f>IF('Социально-коммуникативное разви'!AU31="","",IF('Социально-коммуникативное разви'!AU31=2,"сформирован",IF('Социально-коммуникативное разви'!AU31=0,"не сформирован", "в стадии формирования")))</f>
        <v/>
      </c>
      <c r="EE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9" s="82" t="str">
        <f>IF('Социально-коммуникативное разви'!AZ31="","",IF('Социально-коммуникативное разви'!AZ31=2,"сформирован",IF('Социально-коммуникативное разви'!AZ31=0,"не сформирован", "в стадии формирования")))</f>
        <v/>
      </c>
      <c r="EG29" s="82" t="str">
        <f>IF('Социально-коммуникативное разви'!BA31="","",IF('Социально-коммуникативное разви'!BA31=2,"сформирован",IF('Социально-коммуникативное разви'!BA31=0,"не сформирован", "в стадии формирования")))</f>
        <v/>
      </c>
      <c r="EH29" s="82" t="str">
        <f>IF('Социально-коммуникативное разви'!BB31="","",IF('Социально-коммуникативное разви'!BB31=2,"сформирован",IF('Социально-коммуникативное разви'!BB31=0,"не сформирован", "в стадии формирования")))</f>
        <v/>
      </c>
      <c r="EI29" s="82" t="str">
        <f>IF('Познавательное развитие'!G31="","",IF('Познавательное развитие'!G31=2,"сформирован",IF('Познавательное развитие'!G31=0,"не сформирован", "в стадии формирования")))</f>
        <v/>
      </c>
      <c r="EJ29" s="82" t="e">
        <f>IF('Познавательное развитие'!#REF!="","",IF('Познавательное развитие'!#REF!=2,"сформирован",IF('Познавательное развитие'!#REF!=0,"не сформирован", "в стадии формирования")))</f>
        <v>#REF!</v>
      </c>
      <c r="EK29" s="82" t="str">
        <f>IF('Познавательное развитие'!H31="","",IF('Познавательное развитие'!H31=2,"сформирован",IF('Познавательное развитие'!H31=0,"не сформирован", "в стадии формирования")))</f>
        <v/>
      </c>
      <c r="EL29" s="82" t="e">
        <f>IF('Познавательное развитие'!#REF!="","",IF('Познавательное развитие'!#REF!=2,"сформирован",IF('Познавательное развитие'!#REF!=0,"не сформирован", "в стадии формирования")))</f>
        <v>#REF!</v>
      </c>
      <c r="EM29" s="82" t="str">
        <f>IF('Познавательное развитие'!T31="","",IF('Познавательное развитие'!T31=2,"сформирован",IF('Познавательное развитие'!T31=0,"не сформирован", "в стадии формирования")))</f>
        <v/>
      </c>
      <c r="EN29" s="82" t="e">
        <f>IF('Познавательное развитие'!#REF!="","",IF('Познавательное развитие'!#REF!=2,"сформирован",IF('Познавательное развитие'!#REF!=0,"не сформирован", "в стадии формирования")))</f>
        <v>#REF!</v>
      </c>
      <c r="EO29" s="82" t="str">
        <f>IF('Познавательное развитие'!U31="","",IF('Познавательное развитие'!U31=2,"сформирован",IF('Познавательное развитие'!U31=0,"не сформирован", "в стадии формирования")))</f>
        <v/>
      </c>
      <c r="EP29" s="82" t="str">
        <f>IF('Познавательное развитие'!W31="","",IF('Познавательное развитие'!W31=2,"сформирован",IF('Познавательное развитие'!W31=0,"не сформирован", "в стадии формирования")))</f>
        <v/>
      </c>
      <c r="EQ29" s="82" t="str">
        <f>IF('Познавательное развитие'!X31="","",IF('Познавательное развитие'!X31=2,"сформирован",IF('Познавательное развитие'!X31=0,"не сформирован", "в стадии формирования")))</f>
        <v/>
      </c>
      <c r="ER29" s="82" t="str">
        <f>IF('Познавательное развитие'!AB31="","",IF('Познавательное развитие'!AB31=2,"сформирован",IF('Познавательное развитие'!AB31=0,"не сформирован", "в стадии формирования")))</f>
        <v/>
      </c>
      <c r="ES29" s="82" t="str">
        <f>IF('Познавательное развитие'!AC31="","",IF('Познавательное развитие'!AC31=2,"сформирован",IF('Познавательное развитие'!AC31=0,"не сформирован", "в стадии формирования")))</f>
        <v/>
      </c>
      <c r="ET29" s="82" t="str">
        <f>IF('Познавательное развитие'!AD31="","",IF('Познавательное развитие'!AD31=2,"сформирован",IF('Познавательное развитие'!AD31=0,"не сформирован", "в стадии формирования")))</f>
        <v/>
      </c>
      <c r="EU29" s="82" t="str">
        <f>IF('Познавательное развитие'!AE31="","",IF('Познавательное развитие'!AE31=2,"сформирован",IF('Познавательное развитие'!AE31=0,"не сформирован", "в стадии формирования")))</f>
        <v/>
      </c>
      <c r="EV29" s="82" t="str">
        <f>IF('Познавательное развитие'!AF31="","",IF('Познавательное развитие'!AF31=2,"сформирован",IF('Познавательное развитие'!AF31=0,"не сформирован", "в стадии формирования")))</f>
        <v/>
      </c>
      <c r="EW29" s="82" t="e">
        <f>IF('Познавательное развитие'!#REF!="","",IF('Познавательное развитие'!#REF!=2,"сформирован",IF('Познавательное развитие'!#REF!=0,"не сформирован", "в стадии формирования")))</f>
        <v>#REF!</v>
      </c>
      <c r="EX29" s="82" t="str">
        <f>IF('Познавательное развитие'!AG31="","",IF('Познавательное развитие'!AG31=2,"сформирован",IF('Познавательное развитие'!AG31=0,"не сформирован", "в стадии формирования")))</f>
        <v/>
      </c>
      <c r="EY29" s="82" t="str">
        <f>IF('Познавательное развитие'!AH31="","",IF('Познавательное развитие'!AH31=2,"сформирован",IF('Познавательное развитие'!AH31=0,"не сформирован", "в стадии формирования")))</f>
        <v/>
      </c>
      <c r="EZ29" s="82" t="e">
        <f>IF('Познавательное развитие'!#REF!="","",IF('Познавательное развитие'!#REF!=2,"сформирован",IF('Познавательное развитие'!#REF!=0,"не сформирован", "в стадии формирования")))</f>
        <v>#REF!</v>
      </c>
      <c r="FA29" s="82" t="str">
        <f>IF('Познавательное развитие'!AI31="","",IF('Познавательное развитие'!AI31=2,"сформирован",IF('Познавательное развитие'!AI31=0,"не сформирован", "в стадии формирования")))</f>
        <v/>
      </c>
      <c r="FB29" s="82" t="str">
        <f>IF('Познавательное развитие'!AJ31="","",IF('Познавательное развитие'!AJ31=2,"сформирован",IF('Познавательное развитие'!AJ31=0,"не сформирован", "в стадии формирования")))</f>
        <v/>
      </c>
      <c r="FC29" s="82" t="str">
        <f>IF('Познавательное развитие'!AK31="","",IF('Познавательное развитие'!AK31=2,"сформирован",IF('Познавательное развитие'!AK31=0,"не сформирован", "в стадии формирования")))</f>
        <v/>
      </c>
      <c r="FD29" s="82" t="str">
        <f>IF('Познавательное развитие'!AL31="","",IF('Познавательное развитие'!AL31=2,"сформирован",IF('Познавательное развитие'!AL31=0,"не сформирован", "в стадии формирования")))</f>
        <v/>
      </c>
      <c r="FE29" s="82" t="str">
        <f>IF('Речевое развитие'!Q30="","",IF('Речевое развитие'!Q30=2,"сформирован",IF('Речевое развитие'!Q30=0,"не сформирован", "в стадии формирования")))</f>
        <v/>
      </c>
      <c r="FF29" s="82" t="str">
        <f>IF('Речевое развитие'!R30="","",IF('Речевое развитие'!R30=2,"сформирован",IF('Речевое развитие'!R30=0,"не сформирован", "в стадии формирования")))</f>
        <v/>
      </c>
      <c r="FG29" s="82" t="str">
        <f>IF('Речевое развитие'!S30="","",IF('Речевое развитие'!S30=2,"сформирован",IF('Речевое развитие'!S30=0,"не сформирован", "в стадии формирования")))</f>
        <v/>
      </c>
      <c r="FH29" s="82" t="str">
        <f>IF('Речевое развитие'!T30="","",IF('Речевое развитие'!T30=2,"сформирован",IF('Речевое развитие'!T30=0,"не сформирован", "в стадии формирования")))</f>
        <v/>
      </c>
      <c r="FI29" s="82" t="str">
        <f>IF('Речевое развитие'!U30="","",IF('Речевое развитие'!U30=2,"сформирован",IF('Речевое развитие'!U30=0,"не сформирован", "в стадии формирования")))</f>
        <v/>
      </c>
      <c r="FJ29" s="82" t="e">
        <f>IF('Речевое развитие'!#REF!="","",IF('Речевое развитие'!#REF!=2,"сформирован",IF('Речевое развитие'!#REF!=0,"не сформирован", "в стадии формирования")))</f>
        <v>#REF!</v>
      </c>
      <c r="FK29" s="82" t="str">
        <f>IF('Художественно-эстетическое разв'!S31="","",IF('Художественно-эстетическое разв'!S31=2,"сформирован",IF('Художественно-эстетическое разв'!S31=0,"не сформирован", "в стадии формирования")))</f>
        <v/>
      </c>
      <c r="FL29" s="82" t="str">
        <f>IF('Художественно-эстетическое разв'!T31="","",IF('Художественно-эстетическое разв'!T31=2,"сформирован",IF('Художественно-эстетическое разв'!T31=0,"не сформирован", "в стадии формирования")))</f>
        <v/>
      </c>
      <c r="FM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9" s="82" t="str">
        <f>IF('Физическое развитие'!T30="","",IF('Физическое развитие'!T30=2,"сформирован",IF('Физическое развитие'!T30=0,"не сформирован", "в стадии формирования")))</f>
        <v/>
      </c>
      <c r="FO29" s="82" t="str">
        <f>IF('Физическое развитие'!U30="","",IF('Физическое развитие'!U30=2,"сформирован",IF('Физическое развитие'!U30=0,"не сформирован", "в стадии формирования")))</f>
        <v/>
      </c>
      <c r="FP29" s="82" t="str">
        <f>IF('Физическое развитие'!V30="","",IF('Физическое развитие'!V30=2,"сформирован",IF('Физическое развитие'!V30=0,"не сформирован", "в стадии формирования")))</f>
        <v/>
      </c>
      <c r="FQ29" s="82" t="e">
        <f>IF('Физическое развитие'!#REF!="","",IF('Физическое развитие'!#REF!=2,"сформирован",IF('Физическое развитие'!#REF!=0,"не сформирован", "в стадии формирования")))</f>
        <v>#REF!</v>
      </c>
      <c r="FR29" s="214" t="str">
        <f>IF('Социально-коммуникативное разви'!D31="","",IF('Социально-коммуникативное разви'!E31="","",IF('Социально-коммуникативное разви'!F31="","",IF('Социально-коммуникативное разви'!G31="","",IF('Социально-коммуникативное разви'!Q31="","",IF('Социально-коммуникативное разви'!R31="","",IF('Социально-коммуникативное разви'!S31="","",IF('Социально-коммуникативное разви'!#REF!="","",IF('Социально-коммуникативное разви'!#REF!="","",IF('Социально-коммуникативное разви'!#REF!="","",IF('Социально-коммуникативное разви'!T31="","",IF('Социально-коммуникативное разви'!Y31="","",IF('Социально-коммуникативное разви'!Z31="","",IF('Социально-коммуникативное разви'!AU31="","",IF('Социально-коммуникативное разви'!#REF!="","",IF('Социально-коммуникативное разви'!AZ31="","",IF('Социально-коммуникативное разви'!BA31="","",IF('Социально-коммуникативное разви'!BB31="","",IF('Познавательное развитие'!G31="","",IF('Познавательное развитие'!#REF!="","",IF('Познавательное развитие'!H31="","",IF('Познавательное развитие'!#REF!="","",IF('Познавательное развитие'!T31="","",IF('Познавательное развитие'!#REF!="","",IF('Познавательное развитие'!U31="","",IF('Познавательное развитие'!W31="","",IF('Познавательное развитие'!X31="","",IF('Познавательное развитие'!AB31="","",IF('Познавательное развитие'!AC31="","",IF('Познавательное развитие'!AD31="","",IF('Познавательное развитие'!AE31="","",IF('Познавательное развитие'!AF31="","",IF('Познавательное развитие'!#REF!="","",IF('Познавательное развитие'!AG31="","",IF('Познавательное развитие'!AH31="","",IF('Познавательное развитие'!#REF!="","",IF('Познавательное развитие'!AI31="","",IF('Познавательное развитие'!AJ31="","",IF('Познавательное развитие'!AK31="","",IF('Познавательное развитие'!AL31="","",IF('Речевое развитие'!Q30="","",IF('Речевое развитие'!R30="","",IF('Речевое развитие'!S30="","",IF('Речевое развитие'!T30="","",IF('Речевое развитие'!U30="","",IF('Речевое развитие'!#REF!="","",IF('Художественно-эстетическое разв'!S31="","",IF('Художественно-эстетическое разв'!T31="","",IF('Художественно-эстетическое разв'!#REF!="","",IF('Физическое развитие'!T30="","",IF('Физическое развитие'!U30="","",IF('Физическое развитие'!V30="","",IF('Физическое развитие'!#REF!="","",('Социально-коммуникативное разви'!D31+'Социально-коммуникативное разви'!E31+'Социально-коммуникативное разви'!F31+'Социально-коммуникативное разви'!G31+'Социально-коммуникативное разви'!Q31+'Социально-коммуникативное разви'!R31+'Социально-коммуникативное разви'!S31+'Социально-коммуникативное разви'!#REF!+'Социально-коммуникативное разви'!#REF!+'Социально-коммуникативное разви'!#REF!+'Социально-коммуникативное разви'!T31+'Социально-коммуникативное разви'!Y31+'Социально-коммуникативное разви'!Z31+'Социально-коммуникативное разви'!AU31+'Социально-коммуникативное разви'!#REF!+'Социально-коммуникативное разви'!AZ31+'Социально-коммуникативное разви'!BA31+'Социально-коммуникативное разви'!BB31+'Познавательное развитие'!G31+'Познавательное развитие'!#REF!+'Познавательное развитие'!H31+'Познавательное развитие'!#REF!+'Познавательное развитие'!T31+'Познавательное развитие'!#REF!+'Познавательное развитие'!U31+'Познавательное развитие'!W31+'Познавательное развитие'!X31+'Познавательное развитие'!AB31+'Познавательное развитие'!AC31+'Познавательное развитие'!AD31+'Познавательное развитие'!AE31+'Познавательное развитие'!AF31+'Познавательное развитие'!#REF!+'Познавательное развитие'!AG31+'Познавательное развитие'!AH31+'Познавательное развитие'!#REF!+'Познавательное развитие'!AI31+'Познавательное развитие'!AJ31+'Познавательное развитие'!AK31+'Познавательное развитие'!AL31+'Речевое развитие'!Q30+'Речевое развитие'!R30+'Речевое развитие'!S30+'Речевое развитие'!T30+'Речевое развитие'!U30+'Речевое развитие'!#REF!+'Художественно-эстетическое разв'!S31+'Художественно-эстетическое разв'!T31+'Художественно-эстетическое разв'!#REF!+'Физическое развитие'!T30+'Физическое развитие'!U30+'Физическое развитие'!V30+'Физическое развитие'!#REF!)/53)))))))))))))))))))))))))))))))))))))))))))))))))))))</f>
        <v/>
      </c>
      <c r="FS29" s="82" t="str">
        <f>'Целевые ориентиры'!EC30</f>
        <v/>
      </c>
    </row>
    <row r="30" spans="1:175">
      <c r="A30" s="82">
        <f>список!A29</f>
        <v>28</v>
      </c>
      <c r="B30" s="82" t="str">
        <f>IF(список!B29="","",список!B29)</f>
        <v/>
      </c>
      <c r="C30" s="82">
        <f>список!C29</f>
        <v>0</v>
      </c>
      <c r="D30" s="82" t="str">
        <f>IF('Социально-коммуникативное разви'!AA32="","",IF('Социально-коммуникативное разви'!AA32=2,"сформирован",IF('Социально-коммуникативное разви'!AA32=0,"не сформирован", "в стадии формирования")))</f>
        <v/>
      </c>
      <c r="E30" s="82" t="str">
        <f>IF('Социально-коммуникативное разви'!AF32="","",IF('Социально-коммуникативное разви'!AF32=2,"сформирован",IF('Социально-коммуникативное разви'!AF32=0,"не сформирован", "в стадии формирования")))</f>
        <v/>
      </c>
      <c r="F30" s="82" t="str">
        <f>IF('Социально-коммуникативное разви'!AG32="","",IF('Социально-коммуникативное разви'!AG32=2,"сформирован",IF('Социально-коммуникативное разви'!AG32=0,"не сформирован", "в стадии формирования")))</f>
        <v/>
      </c>
      <c r="G30" s="82" t="str">
        <f>IF('Социально-коммуникативное разви'!AH32="","",IF('Социально-коммуникативное разви'!AH32=2,"сформирован",IF('Социально-коммуникативное разви'!AH32=0,"не сформирован", "в стадии формирования")))</f>
        <v/>
      </c>
      <c r="H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0" s="82" t="str">
        <f>IF('Социально-коммуникативное разви'!AJ32="","",IF('Социально-коммуникативное разви'!AJ32=2,"сформирован",IF('Социально-коммуникативное разви'!AJ32=0,"не сформирован", "в стадии формирования")))</f>
        <v/>
      </c>
      <c r="K30" s="82" t="str">
        <f>IF('Социально-коммуникативное разви'!AK32="","",IF('Социально-коммуникативное разви'!AK32=2,"сформирован",IF('Социально-коммуникативное разви'!AK32=0,"не сформирован", "в стадии формирования")))</f>
        <v/>
      </c>
      <c r="L30" s="82" t="e">
        <f>IF('Познавательное развитие'!#REF!="","",IF('Познавательное развитие'!#REF!=2,"сформирован",IF('Познавательное развитие'!#REF!=0,"не сформирован", "в стадии формирования")))</f>
        <v>#REF!</v>
      </c>
      <c r="M30" s="82" t="str">
        <f>IF('Познавательное развитие'!D32="","",IF('Познавательное развитие'!D32=2,"сформирован",IF('Познавательное развитие'!D32=0,"не сформирован", "в стадии формирования")))</f>
        <v/>
      </c>
      <c r="N30" s="82" t="e">
        <f>IF('Познавательное развитие'!#REF!="","",IF('Познавательное развитие'!#REF!=2,"сформирован",IF('Познавательное развитие'!#REF!=0,"не сформирован", "в стадии формирования")))</f>
        <v>#REF!</v>
      </c>
      <c r="O30" s="82" t="str">
        <f>IF('Познавательное развитие'!I32="","",IF('Познавательное развитие'!I32=2,"сформирован",IF('Познавательное развитие'!I32=0,"не сформирован", "в стадии формирования")))</f>
        <v/>
      </c>
      <c r="P30" s="82" t="str">
        <f>IF('Познавательное развитие'!M32="","",IF('Познавательное развитие'!M32=2,"сформирован",IF('Познавательное развитие'!M32=0,"не сформирован", "в стадии формирования")))</f>
        <v/>
      </c>
      <c r="Q30" s="82" t="str">
        <f>IF('Познавательное развитие'!N32="","",IF('Познавательное развитие'!N32=2,"сформирован",IF('Познавательное развитие'!N32=0,"не сформирован", "в стадии формирования")))</f>
        <v/>
      </c>
      <c r="R30" s="82" t="str">
        <f>IF('Познавательное развитие'!O32="","",IF('Познавательное развитие'!O32=2,"сформирован",IF('Познавательное развитие'!O32=0,"не сформирован", "в стадии формирования")))</f>
        <v/>
      </c>
      <c r="S30" s="82" t="str">
        <f>IF('Познавательное развитие'!P32="","",IF('Познавательное развитие'!P32=2,"сформирован",IF('Познавательное развитие'!P32=0,"не сформирован", "в стадии формирования")))</f>
        <v/>
      </c>
      <c r="T30" s="82" t="str">
        <f>IF('Познавательное развитие'!Q32="","",IF('Познавательное развитие'!Q32=2,"сформирован",IF('Познавательное развитие'!Q32=0,"не сформирован", "в стадии формирования")))</f>
        <v/>
      </c>
      <c r="U30" s="82" t="str">
        <f>IF('Познавательное развитие'!Y32="","",IF('Познавательное развитие'!Y32=2,"сформирован",IF('Познавательное развитие'!Y32=0,"не сформирован", "в стадии формирования")))</f>
        <v/>
      </c>
      <c r="V30" s="82"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W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0" s="82" t="str">
        <f>IF('Художественно-эстетическое разв'!G32="","",IF('Художественно-эстетическое разв'!G32=2,"сформирован",IF('Художественно-эстетическое разв'!G32=0,"не сформирован", "в стадии формирования")))</f>
        <v/>
      </c>
      <c r="Y30" s="82" t="str">
        <f>IF('Художественно-эстетическое разв'!H32="","",IF('Художественно-эстетическое разв'!H32=2,"сформирован",IF('Художественно-эстетическое разв'!H32=0,"не сформирован", "в стадии формирования")))</f>
        <v/>
      </c>
      <c r="Z30" s="82" t="str">
        <f>IF('Художественно-эстетическое разв'!I32="","",IF('Художественно-эстетическое разв'!I32=2,"сформирован",IF('Художественно-эстетическое разв'!I32=0,"не сформирован", "в стадии формирования")))</f>
        <v/>
      </c>
      <c r="AA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0" s="82" t="str">
        <f>IF('Художественно-эстетическое разв'!L32="","",IF('Художественно-эстетическое разв'!L32=2,"сформирован",IF('Художественно-эстетическое разв'!L32=0,"не сформирован", "в стадии формирования")))</f>
        <v/>
      </c>
      <c r="AC30" s="82" t="str">
        <f>IF('Художественно-эстетическое разв'!M32="","",IF('Художественно-эстетическое разв'!M32=2,"сформирован",IF('Художественно-эстетическое разв'!M32=0,"не сформирован", "в стадии формирования")))</f>
        <v/>
      </c>
      <c r="AD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0" s="82" t="str">
        <f>IF('Художественно-эстетическое разв'!U32="","",IF('Художественно-эстетическое разв'!U32=2,"сформирован",IF('Художественно-эстетическое разв'!U32=0,"не сформирован", "в стадии формирования")))</f>
        <v/>
      </c>
      <c r="AG30" s="82" t="str">
        <f>IF('Физическое развитие'!W31="","",IF('Физическое развитие'!W31=2,"сформирован",IF('Физическое развитие'!W31=0,"не сформирован", "в стадии формирования")))</f>
        <v/>
      </c>
      <c r="AH30" s="214" t="str">
        <f>IF('Социально-коммуникативное разви'!AA32="","",IF('Социально-коммуникативное разви'!AF32="","",IF('Социально-коммуникативное разви'!AG32="","",IF('Социально-коммуникативное разви'!AH32="","",IF('Социально-коммуникативное разви'!#REF!="","",IF('Социально-коммуникативное разви'!#REF!="","",IF('Социально-коммуникативное разви'!AJ32="","",IF('Социально-коммуникативное разви'!AK32="","",IF('Познавательное развитие'!#REF!="","",IF('Познавательное развитие'!D32="","",IF('Познавательное развитие'!#REF!="","",IF('Познавательное развитие'!I32="","",IF('Познавательное развитие'!M32="","",IF('Познавательное развитие'!N32="","",IF('Познавательное развитие'!O32="","",IF('Познавательное развитие'!P32="","",IF('Познавательное развитие'!Q32="","",IF('Познавательное развитие'!Y32="","",IF('Художественно-эстетическое разв'!D32="","",IF('Художественно-эстетическое разв'!#REF!="","",IF('Художественно-эстетическое разв'!G32="","",IF('Художественно-эстетическое разв'!H32="","",IF('Художественно-эстетическое разв'!I32="","",IF('Художественно-эстетическое разв'!#REF!="","",IF('Художественно-эстетическое разв'!L32="","",IF('Художественно-эстетическое разв'!M32="","",IF('Художественно-эстетическое разв'!#REF!="","",IF('Художественно-эстетическое разв'!#REF!="","",IF('Художественно-эстетическое разв'!U32="","",IF('Физическое развитие'!#REF!="","",('Социально-коммуникативное разви'!AA32+'Социально-коммуникативное разви'!AF32+'Социально-коммуникативное разви'!AG32+'Социально-коммуникативное разви'!AH32+'Социально-коммуникативное разви'!#REF!+'Социально-коммуникативное разви'!#REF!+'Социально-коммуникативное разви'!AJ32+'Социально-коммуникативное разви'!AK32+'Познавательное развитие'!#REF!+'Познавательное развитие'!D32+'Познавательное развитие'!#REF!+'Познавательное развитие'!I32+'Познавательное развитие'!M32+'Познавательное развитие'!N32+'Познавательное развитие'!O32+'Познавательное развитие'!P32+'Познавательное развитие'!Q32+'Познавательное развитие'!Y32+'Художественно-эстетическое разв'!D32+'Художественно-эстетическое разв'!#REF!+'Художественно-эстетическое разв'!G32+'Художественно-эстетическое разв'!H32+'Художественно-эстетическое разв'!I32+'Художественно-эстетическое разв'!#REF!+'Художественно-эстетическое разв'!L32+'Художественно-эстетическое разв'!M32+'Художественно-эстетическое разв'!#REF!+'Художественно-эстетическое разв'!#REF!+'Художественно-эстетическое разв'!U32+'Физическое развитие'!#REF!)/30))))))))))))))))))))))))))))))</f>
        <v/>
      </c>
      <c r="AI30" s="82" t="str">
        <f>'Целевые ориентиры'!AA31</f>
        <v/>
      </c>
      <c r="AJ30" s="82"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AK30" s="82"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AL30" s="82" t="str">
        <f>IF('Социально-коммуникативное разви'!I32="","",IF('Социально-коммуникативное разви'!I32=2,"сформирован",IF('Социально-коммуникативное разви'!I32=0,"не сформирован", "в стадии формирования")))</f>
        <v/>
      </c>
      <c r="AM30" s="82" t="str">
        <f>IF('Социально-коммуникативное разви'!J32="","",IF('Социально-коммуникативное разви'!J32=2,"сформирован",IF('Социально-коммуникативное разви'!J32=0,"не сформирован", "в стадии формирования")))</f>
        <v/>
      </c>
      <c r="AN30" s="82"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AO30" s="82"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AP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0" s="82" t="str">
        <f>IF('Социально-коммуникативное разви'!X32="","",IF('Социально-коммуникативное разви'!X32=2,"сформирован",IF('Социально-коммуникативное разви'!X32=0,"не сформирован", "в стадии формирования")))</f>
        <v/>
      </c>
      <c r="AR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0" s="82" t="e">
        <f>IF('Познавательное развитие'!#REF!="","",IF('Познавательное развитие'!#REF!=2,"сформирован",IF('Познавательное развитие'!#REF!=0,"не сформирован", "в стадии формирования")))</f>
        <v>#REF!</v>
      </c>
      <c r="AT30" s="82" t="str">
        <f>IF('Познавательное развитие'!V32="","",IF('Познавательное развитие'!V32=2,"сформирован",IF('Познавательное развитие'!V32=0,"не сформирован", "в стадии формирования")))</f>
        <v/>
      </c>
      <c r="AU30" s="82" t="str">
        <f>IF('Художественно-эстетическое разв'!Z32="","",IF('Художественно-эстетическое разв'!Z32=2,"сформирован",IF('Художественно-эстетическое разв'!Z32=0,"не сформирован", "в стадии формирования")))</f>
        <v/>
      </c>
      <c r="AV30" s="82" t="str">
        <f>IF('Художественно-эстетическое разв'!AE32="","",IF('Художественно-эстетическое разв'!AE32=2,"сформирован",IF('Художественно-эстетическое разв'!AE32=0,"не сформирован", "в стадии формирования")))</f>
        <v/>
      </c>
      <c r="AW30" s="82" t="e">
        <f>IF('Физическое развитие'!#REF!="","",IF('Физическое развитие'!#REF!=2,"сформирован",IF('Физическое развитие'!#REF!=0,"не сформирован", "в стадии формирования")))</f>
        <v>#REF!</v>
      </c>
      <c r="AX30" s="82" t="e">
        <f>IF('Физическое развитие'!#REF!="","",IF('Физическое развитие'!#REF!=2,"сформирован",IF('Физическое развитие'!#REF!=0,"не сформирован", "в стадии формирования")))</f>
        <v>#REF!</v>
      </c>
      <c r="AY30" s="214" t="str">
        <f>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разви'!#REF!="","",IF('Социально-коммуникативное разви'!X32="","",IF('Социально-коммуникативное разви'!#REF!="","",IF('Познавательное развитие'!#REF!="","",IF('Познавательное развитие'!V32="","",IF('Художественно-эстетическое разв'!Z32="","",IF('Художественно-эстетическое разв'!AE32="","",IF('Физическое развитие'!#REF!="","",IF('Физическое развитие'!#REF!="","",('Социально-коммуникативное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разви'!#REF!+'Социально-коммуникативное разви'!X32+'Социально-коммуникативное разви'!#REF!+'Познавательное развитие'!#REF!+'Познавательное развитие'!V32+'Художественно-эстетическое разв'!Z32+'Художественно-эстетическое разв'!AE32+'Физическое развитие'!#REF!+'Физическое развитие'!#REF!)/15)))))))))))))))</f>
        <v/>
      </c>
      <c r="AZ30" s="82" t="str">
        <f>'Целевые ориентиры'!AM31</f>
        <v/>
      </c>
      <c r="BA30" s="82" t="str">
        <f>IF('Социально-коммуникативное разви'!U32="","",IF('Социально-коммуникативное разви'!U32=2,"сформирован",IF('Социально-коммуникативное разви'!U32=0,"не сформирован", "в стадии формирования")))</f>
        <v/>
      </c>
      <c r="BB30" s="82" t="str">
        <f>IF('Социально-коммуникативное разви'!V32="","",IF('Социально-коммуникативное разви'!V32=2,"сформирован",IF('Социально-коммуникативное разви'!V32=0,"не сформирован", "в стадии формирования")))</f>
        <v/>
      </c>
      <c r="BC30" s="82" t="str">
        <f>IF('Социально-коммуникативное разви'!W32="","",IF('Социально-коммуникативное разви'!W32=2,"сформирован",IF('Социально-коммуникативное разви'!W32=0,"не сформирован", "в стадии формирования")))</f>
        <v/>
      </c>
      <c r="BD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0" s="82" t="str">
        <f>IF('Художественно-эстетическое разв'!AC32="","",IF('Художественно-эстетическое разв'!AC32=2,"сформирован",IF('Художественно-эстетическое разв'!AC32=0,"не сформирован", "в стадии формирования")))</f>
        <v/>
      </c>
      <c r="BG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0" s="82" t="str">
        <f>IF('Художественно-эстетическое разв'!AD32="","",IF('Художественно-эстетическое разв'!AD32=2,"сформирован",IF('Художественно-эстетическое разв'!AD32=0,"не сформирован", "в стадии формирования")))</f>
        <v/>
      </c>
      <c r="BI30" s="214" t="str">
        <f>IF('Социально-коммуникативное разви'!U32="","",IF('Социально-коммуникативное разви'!V32="","",IF('Социально-коммуникативное разви'!W32="","",IF('Художественно-эстетическое разв'!#REF!="","",IF('Художественно-эстетическое разв'!#REF!="","",IF('Художественно-эстетическое разв'!AC32="","",IF('Художественно-эстетическое разв'!#REF!="","",IF('Художественно-эстетическое разв'!AD32="","",('Социально-коммуникативное разви'!U32+'Социально-коммуникативное разви'!V32+'Социально-коммуникативное разви'!W32+'Художественно-эстетическое разв'!#REF!+'Художественно-эстетическое разв'!#REF!+'Художественно-эстетическое разв'!AC32+'Художественно-эстетическое разв'!#REF!+'Художественно-эстетическое разв'!AD32)/8))))))))</f>
        <v/>
      </c>
      <c r="BJ30" s="82" t="str">
        <f>'Целевые ориентиры'!AT31</f>
        <v/>
      </c>
      <c r="BK30" s="82" t="str">
        <f>IF('Речевое развитие'!D31="","",IF('Речевое развитие'!D31=2,"сформирован",IF('Речевое развитие'!D31=0,"не сформирован", "в стадии формирования")))</f>
        <v/>
      </c>
      <c r="BL30" s="82" t="e">
        <f>IF('Речевое развитие'!#REF!="","",IF('Речевое развитие'!#REF!=2,"сформирован",IF('Речевое развитие'!#REF!=0,"не сформирован", "в стадии формирования")))</f>
        <v>#REF!</v>
      </c>
      <c r="BM30" s="82" t="str">
        <f>IF('Речевое развитие'!E31="","",IF('Речевое развитие'!E31=2,"сформирован",IF('Речевое развитие'!E31=0,"не сформирован", "в стадии формирования")))</f>
        <v/>
      </c>
      <c r="BN30" s="82" t="str">
        <f>IF('Речевое развитие'!F31="","",IF('Речевое развитие'!F31=2,"сформирован",IF('Речевое развитие'!F31=0,"не сформирован", "в стадии формирования")))</f>
        <v/>
      </c>
      <c r="BO30" s="82" t="str">
        <f>IF('Речевое развитие'!G31="","",IF('Речевое развитие'!G31=2,"сформирован",IF('Речевое развитие'!G31=0,"не сформирован", "в стадии формирования")))</f>
        <v/>
      </c>
      <c r="BP30" s="82" t="str">
        <f>IF('Речевое развитие'!H31="","",IF('Речевое развитие'!H31=2,"сформирован",IF('Речевое развитие'!H31=0,"не сформирован", "в стадии формирования")))</f>
        <v/>
      </c>
      <c r="BQ30" s="82" t="e">
        <f>IF('Речевое развитие'!#REF!="","",IF('Речевое развитие'!#REF!=2,"сформирован",IF('Речевое развитие'!#REF!=0,"не сформирован", "в стадии формирования")))</f>
        <v>#REF!</v>
      </c>
      <c r="BR30" s="82" t="str">
        <f>IF('Речевое развитие'!I31="","",IF('Речевое развитие'!I31=2,"сформирован",IF('Речевое развитие'!I31=0,"не сформирован", "в стадии формирования")))</f>
        <v/>
      </c>
      <c r="BS30" s="82" t="str">
        <f>IF('Речевое развитие'!J31="","",IF('Речевое развитие'!J31=2,"сформирован",IF('Речевое развитие'!J31=0,"не сформирован", "в стадии формирования")))</f>
        <v/>
      </c>
      <c r="BT30" s="82" t="str">
        <f>IF('Речевое развитие'!K31="","",IF('Речевое развитие'!K31=2,"сформирован",IF('Речевое развитие'!K31=0,"не сформирован", "в стадии формирования")))</f>
        <v/>
      </c>
      <c r="BU30" s="82" t="str">
        <f>IF('Речевое развитие'!L31="","",IF('Речевое развитие'!L31=2,"сформирован",IF('Речевое развитие'!L31=0,"не сформирован", "в стадии формирования")))</f>
        <v/>
      </c>
      <c r="BV30" s="82" t="str">
        <f>IF('Речевое развитие'!M31="","",IF('Речевое развитие'!M31=2,"сформирован",IF('Речевое развитие'!M31=0,"не сформирован", "в стадии формирования")))</f>
        <v/>
      </c>
      <c r="BW30" s="82" t="str">
        <f>IF('Речевое развитие'!N31="","",IF('Речевое развитие'!N31=2,"сформирован",IF('Речевое развитие'!N31=0,"не сформирован", "в стадии формирования")))</f>
        <v/>
      </c>
      <c r="BX30" s="214" t="str">
        <f>IF('Речевое развитие'!D31="","",IF('Речевое развитие'!#REF!="","",IF('Речевое развитие'!E31="","",IF('Речевое развитие'!F31="","",IF('Речевое развитие'!G31="","",IF('Речевое развитие'!H31="","",IF('Речевое развитие'!#REF!="","",IF('Речевое развитие'!I31="","",IF('Речевое развитие'!J31="","",IF('Речевое развитие'!K31="","",IF('Речевое развитие'!L31="","",IF('Речевое развитие'!M31="","",IF('Речевое развитие'!N31="","",('Речевое развитие'!D31+'Речевое развитие'!#REF!+'Речевое развитие'!E31+'Речевое развитие'!F31+'Речевое развитие'!G31+'Речевое развитие'!H31+'Речевое развитие'!#REF!+'Речевое развитие'!I31+'Речевое развитие'!J31+'Речевое развитие'!K31+'Речевое развитие'!L31+'Речевое развитие'!M31+'Речевое развитие'!N31)/13)))))))))))))</f>
        <v/>
      </c>
      <c r="BY30" s="82" t="str">
        <f>'Целевые ориентиры'!BG31</f>
        <v/>
      </c>
      <c r="BZ30" s="82" t="str">
        <f>IF('Художественно-эстетическое разв'!Y32="","",IF('Художественно-эстетическое разв'!Y32=2,"сформирован",IF('Художественно-эстетическое разв'!Y32=0,"не сформирован", "в стадии формирования")))</f>
        <v/>
      </c>
      <c r="CA30" s="82" t="e">
        <f>IF('Физическое развитие'!#REF!="","",IF('Физическое развитие'!#REF!=2,"сформирован",IF('Физическое развитие'!#REF!=0,"не сформирован", "в стадии формирования")))</f>
        <v>#REF!</v>
      </c>
      <c r="CB30" s="82" t="e">
        <f>IF('Физическое развитие'!#REF!="","",IF('Физическое развитие'!#REF!=2,"сформирован",IF('Физическое развитие'!#REF!=0,"не сформирован", "в стадии формирования")))</f>
        <v>#REF!</v>
      </c>
      <c r="CC30" s="82" t="str">
        <f>IF('Физическое развитие'!D31="","",IF('Физическое развитие'!D31=2,"сформирован",IF('Физическое развитие'!D31=0,"не сформирован", "в стадии формирования")))</f>
        <v/>
      </c>
      <c r="CD30" s="82" t="str">
        <f>IF('Физическое развитие'!E31="","",IF('Физическое развитие'!E31=2,"сформирован",IF('Физическое развитие'!E31=0,"не сформирован", "в стадии формирования")))</f>
        <v/>
      </c>
      <c r="CE30" s="82" t="str">
        <f>IF('Физическое развитие'!F31="","",IF('Физическое развитие'!F31=2,"сформирован",IF('Физическое развитие'!F31=0,"не сформирован", "в стадии формирования")))</f>
        <v/>
      </c>
      <c r="CF30" s="82" t="str">
        <f>IF('Физическое развитие'!H31="","",IF('Физическое развитие'!H31=2,"сформирован",IF('Физическое развитие'!H31=0,"не сформирован", "в стадии формирования")))</f>
        <v/>
      </c>
      <c r="CG30" s="82" t="str">
        <f>IF('Физическое развитие'!I31="","",IF('Физическое развитие'!I31=2,"сформирован",IF('Физическое развитие'!I31=0,"не сформирован", "в стадии формирования")))</f>
        <v/>
      </c>
      <c r="CH30" s="82" t="str">
        <f>IF('Физическое развитие'!J31="","",IF('Физическое развитие'!J31=2,"сформирован",IF('Физическое развитие'!J31=0,"не сформирован", "в стадии формирования")))</f>
        <v/>
      </c>
      <c r="CI30" s="82" t="str">
        <f>IF('Физическое развитие'!L31="","",IF('Физическое развитие'!L31=2,"сформирован",IF('Физическое развитие'!L31=0,"не сформирован", "в стадии формирования")))</f>
        <v/>
      </c>
      <c r="CJ30" s="82" t="str">
        <f>IF('Физическое развитие'!M31="","",IF('Физическое развитие'!M31=2,"сформирован",IF('Физическое развитие'!M31=0,"не сформирован", "в стадии формирования")))</f>
        <v/>
      </c>
      <c r="CK30" s="82" t="e">
        <f>IF('Физическое развитие'!#REF!="","",IF('Физическое развитие'!#REF!=2,"сформирован",IF('Физическое развитие'!#REF!=0,"не сформирован", "в стадии формирования")))</f>
        <v>#REF!</v>
      </c>
      <c r="CL30" s="82" t="e">
        <f>IF('Физическое развитие'!#REF!="","",IF('Физическое развитие'!#REF!=2,"сформирован",IF('Физическое развитие'!#REF!=0,"не сформирован", "в стадии формирования")))</f>
        <v>#REF!</v>
      </c>
      <c r="CM30" s="82" t="e">
        <f>IF('Физическое развитие'!#REF!="","",IF('Физическое развитие'!#REF!=2,"сформирован",IF('Физическое развитие'!#REF!=0,"не сформирован", "в стадии формирования")))</f>
        <v>#REF!</v>
      </c>
      <c r="CN30" s="82" t="str">
        <f>IF('Физическое развитие'!N31="","",IF('Физическое развитие'!N31=2,"сформирован",IF('Физическое развитие'!N31=0,"не сформирован", "в стадии формирования")))</f>
        <v/>
      </c>
      <c r="CO30" s="82" t="str">
        <f>IF('Физическое развитие'!O31="","",IF('Физическое развитие'!O31=2,"сформирован",IF('Физическое развитие'!O31=0,"не сформирован", "в стадии формирования")))</f>
        <v/>
      </c>
      <c r="CP30" s="82" t="str">
        <f>IF('Физическое развитие'!P31="","",IF('Физическое развитие'!P31=2,"сформирован",IF('Физическое развитие'!P31=0,"не сформирован", "в стадии формирования")))</f>
        <v/>
      </c>
      <c r="CQ30" s="82" t="str">
        <f>IF('Физическое развитие'!Q31="","",IF('Физическое развитие'!Q31=2,"сформирован",IF('Физическое развитие'!Q31=0,"не сформирован", "в стадии формирования")))</f>
        <v/>
      </c>
      <c r="CR30" s="214" t="str">
        <f>IF('Художественно-эстетическое разв'!Y32="","",IF('Физическое развитие'!#REF!="","",IF('Физическое развитие'!#REF!="","",IF('Физическое развитие'!D31="","",IF('Физическое развитие'!E31="","",IF('Физическое развитие'!F31="","",IF('Физическое развитие'!H31="","",IF('Физическое развитие'!I31="","",IF('Физическое развитие'!J31="","",IF('Физическое развитие'!L31="","",IF('Физическое развитие'!M31="","",IF('Физическое развитие'!#REF!="","",IF('Физическое развитие'!#REF!="","",IF('Физическое развитие'!#REF!="","",IF('Физическое развитие'!N31="","",IF('Физическое развитие'!O31="","",IF('Физическое развитие'!P31="","",IF('Физическое развитие'!Q31="","",('Художественно-эстетическое разв'!Y32+'Физическое развитие'!#REF!+'Физическое развитие'!#REF!+'Физическое развитие'!D31+'Физическое развитие'!E31+'Физическое развитие'!F31+'Физическое развитие'!H31+'Физическое развитие'!I31+'Физическое развитие'!J31+'Физическое развитие'!L31+'Физическое развитие'!M31+'Физическое развитие'!#REF!+'Физическое развитие'!#REF!+'Физическое развитие'!#REF!+'Физическое развитие'!N31+'Физическое развитие'!O31+'Физическое развитие'!P31+'Физическое развитие'!Q31)/18))))))))))))))))))</f>
        <v/>
      </c>
      <c r="CS30" s="82" t="str">
        <f>'Целевые ориентиры'!BW31</f>
        <v/>
      </c>
      <c r="CT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0" s="82"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CV30" s="82" t="str">
        <f>IF('Социально-коммуникативное разви'!N32="","",IF('Социально-коммуникативное разви'!N32=2,"сформирован",IF('Социально-коммуникативное разви'!N32=0,"не сформирован", "в стадии формирования")))</f>
        <v/>
      </c>
      <c r="CW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0" s="82" t="str">
        <f>IF('Социально-коммуникативное разви'!AI32="","",IF('Социально-коммуникативное разви'!AI32=2,"сформирован",IF('Социально-коммуникативное разви'!AI32=0,"не сформирован", "в стадии формирования")))</f>
        <v/>
      </c>
      <c r="CY30" s="82" t="str">
        <f>IF('Социально-коммуникативное разви'!AN32="","",IF('Социально-коммуникативное разви'!AN32=2,"сформирован",IF('Социально-коммуникативное разви'!AN32=0,"не сформирован", "в стадии формирования")))</f>
        <v/>
      </c>
      <c r="CZ30" s="82" t="str">
        <f>IF('Социально-коммуникативное разви'!AO32="","",IF('Социально-коммуникативное разви'!AO32=2,"сформирован",IF('Социально-коммуникативное разви'!AO32=0,"не сформирован", "в стадии формирования")))</f>
        <v/>
      </c>
      <c r="DA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0" s="82" t="str">
        <f>IF('Социально-коммуникативное разви'!AP32="","",IF('Социально-коммуникативное разви'!AP32=2,"сформирован",IF('Социально-коммуникативное разви'!AP32=0,"не сформирован", "в стадии формирования")))</f>
        <v/>
      </c>
      <c r="DC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0" s="82" t="str">
        <f>IF('Социально-коммуникативное разви'!AQ32="","",IF('Социально-коммуникативное разви'!AQ32=2,"сформирован",IF('Социально-коммуникативное разви'!AQ32=0,"не сформирован", "в стадии формирования")))</f>
        <v/>
      </c>
      <c r="DE30" s="82" t="str">
        <f>IF('Социально-коммуникативное разви'!AR32="","",IF('Социально-коммуникативное разви'!AR32=2,"сформирован",IF('Социально-коммуникативное разви'!AR32=0,"не сформирован", "в стадии формирования")))</f>
        <v/>
      </c>
      <c r="DF30" s="82" t="str">
        <f>IF('Социально-коммуникативное разви'!AS32="","",IF('Социально-коммуникативное разви'!AS32=2,"сформирован",IF('Социально-коммуникативное разви'!AS32=0,"не сформирован", "в стадии формирования")))</f>
        <v/>
      </c>
      <c r="DG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0" s="82" t="str">
        <f>IF('Социально-коммуникативное разви'!AT32="","",IF('Социально-коммуникативное разви'!AT32=2,"сформирован",IF('Социально-коммуникативное разви'!AT32=0,"не сформирован", "в стадии формирования")))</f>
        <v/>
      </c>
      <c r="DI30" s="82" t="str">
        <f>IF('Социально-коммуникативное разви'!AV32="","",IF('Социально-коммуникативное разви'!AV32=2,"сформирован",IF('Социально-коммуникативное разви'!AV32=0,"не сформирован", "в стадии формирования")))</f>
        <v/>
      </c>
      <c r="DJ30" s="82" t="str">
        <f>IF('Социально-коммуникативное разви'!AW32="","",IF('Социально-коммуникативное разви'!AW32=2,"сформирован",IF('Социально-коммуникативное разви'!AW32=0,"не сформирован", "в стадии формирования")))</f>
        <v/>
      </c>
      <c r="DK30" s="82" t="str">
        <f>IF('Социально-коммуникативное разви'!AX32="","",IF('Социально-коммуникативное разви'!AX32=2,"сформирован",IF('Социально-коммуникативное разви'!AX32=0,"не сформирован", "в стадии формирования")))</f>
        <v/>
      </c>
      <c r="DL30" s="82" t="str">
        <f>IF('Социально-коммуникативное разви'!AY32="","",IF('Социально-коммуникативное разви'!AY32=2,"сформирован",IF('Социально-коммуникативное разви'!AY32=0,"не сформирован", "в стадии формирования")))</f>
        <v/>
      </c>
      <c r="DM30" s="82" t="str">
        <f>IF('Физическое развитие'!K31="","",IF('Физическое развитие'!K31=2,"сформирован",IF('Физическое развитие'!K31=0,"не сформирован", "в стадии формирования")))</f>
        <v/>
      </c>
      <c r="DN30" s="82" t="e">
        <f>IF('Физическое развитие'!#REF!="","",IF('Физическое развитие'!#REF!=2,"сформирован",IF('Физическое развитие'!#REF!=0,"не сформирован", "в стадии формирования")))</f>
        <v>#REF!</v>
      </c>
      <c r="DO30" s="214" t="e">
        <f>IF('Социально-коммуникативное разви'!#REF!="","",IF('Социально-коммуникативное разви'!M32="","",IF('Социально-коммуникативное разви'!N32="","",IF('Социально-коммуникативное разви'!#REF!="","",IF('Социально-коммуникативное разви'!AI32="","",IF('Социально-коммуникативное разви'!AN32="","",IF('Социально-коммуникативное разви'!AO32="","",IF('Социально-коммуникативное разви'!#REF!="","",IF('Социально-коммуникативное разви'!AP32="","",IF('Социально-коммуникативное разви'!#REF!="","",IF('Социально-коммуникативное разви'!AQ32="","",IF('Социально-коммуникативное разви'!AR32="","",IF('Социально-коммуникативное разви'!AS32="","",IF('Социально-коммуникативное разви'!#REF!="","",IF('Социально-коммуникативное разви'!AT32="","",IF('Социально-коммуникативное разви'!AV32="","",IF('Социально-коммуникативное разви'!AW32="","",IF('Социально-коммуникативное разви'!AX32="","",IF('Социально-коммуникативное разви'!AY32="","",IF('Физическое развитие'!K31="","",IF('Физическое развитие'!#REF!="","",('Социально-коммуникативное разви'!#REF!+'Социально-коммуникативное разви'!M32+'Социально-коммуникативное разви'!N32+'Социально-коммуникативное разви'!#REF!+'Социально-коммуникативное разви'!AI32+'Социально-коммуникативное разви'!AN32+'Социально-коммуникативное разви'!AO32+'Социально-коммуникативное разви'!#REF!+'Социально-коммуникативное разви'!AP32+'Социально-коммуникативное разви'!#REF!+'Социально-коммуникативное разви'!AQ32+'Социально-коммуникативное разви'!AR32+'Социально-коммуникативное разви'!AS32+'Социально-коммуникативное разви'!#REF!+'Социально-коммуникативное разви'!AT32+'Социально-коммуникативное разви'!AV32+'Социально-коммуникативное разви'!AW32+'Социально-коммуникативное разви'!AX32+'Социально-коммуникативное разви'!AY32+'Физическое развитие'!K31+'Физическое развитие'!#REF!)/21)))))))))))))))))))))</f>
        <v>#REF!</v>
      </c>
      <c r="DP30" s="82" t="str">
        <f>'Целевые ориентиры'!CN31</f>
        <v/>
      </c>
      <c r="DQ30" s="82" t="str">
        <f>IF('Социально-коммуникативное разви'!D32="","",IF('Социально-коммуникативное разви'!D32=2,"сформирован",IF('Социально-коммуникативное разви'!D32=0,"не сформирован", "в стадии формирования")))</f>
        <v/>
      </c>
      <c r="DR30" s="82" t="str">
        <f>IF('Социально-коммуникативное разви'!E32="","",IF('Социально-коммуникативное разви'!E32=2,"сформирован",IF('Социально-коммуникативное разви'!E32=0,"не сформирован", "в стадии формирования")))</f>
        <v/>
      </c>
      <c r="DS30" s="82" t="str">
        <f>IF('Социально-коммуникативное разви'!F32="","",IF('Социально-коммуникативное разви'!F32=2,"сформирован",IF('Социально-коммуникативное разви'!F32=0,"не сформирован", "в стадии формирования")))</f>
        <v/>
      </c>
      <c r="DT30" s="82"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DU30" s="82" t="str">
        <f>IF('Социально-коммуникативное разви'!Q32="","",IF('Социально-коммуникативное разви'!Q32=2,"сформирован",IF('Социально-коммуникативное разви'!Q32=0,"не сформирован", "в стадии формирования")))</f>
        <v/>
      </c>
      <c r="DV30" s="82" t="str">
        <f>IF('Социально-коммуникативное разви'!R32="","",IF('Социально-коммуникативное разви'!R32=2,"сформирован",IF('Социально-коммуникативное разви'!R32=0,"не сформирован", "в стадии формирования")))</f>
        <v/>
      </c>
      <c r="DW30" s="82" t="str">
        <f>IF('Социально-коммуникативное разви'!S32="","",IF('Социально-коммуникативное разви'!S32=2,"сформирован",IF('Социально-коммуникативное разви'!S32=0,"не сформирован", "в стадии формирования")))</f>
        <v/>
      </c>
      <c r="DX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0" s="82" t="str">
        <f>IF('Социально-коммуникативное разви'!T32="","",IF('Социально-коммуникативное разви'!T32=2,"сформирован",IF('Социально-коммуникативное разви'!T32=0,"не сформирован", "в стадии формирования")))</f>
        <v/>
      </c>
      <c r="EB30" s="82" t="str">
        <f>IF('Социально-коммуникативное разви'!Y32="","",IF('Социально-коммуникативное разви'!Y32=2,"сформирован",IF('Социально-коммуникативное разви'!Y32=0,"не сформирован", "в стадии формирования")))</f>
        <v/>
      </c>
      <c r="EC30" s="82" t="str">
        <f>IF('Социально-коммуникативное разви'!Z32="","",IF('Социально-коммуникативное разви'!Z32=2,"сформирован",IF('Социально-коммуникативное разви'!Z32=0,"не сформирован", "в стадии формирования")))</f>
        <v/>
      </c>
      <c r="ED30" s="82" t="str">
        <f>IF('Социально-коммуникативное разви'!AU32="","",IF('Социально-коммуникативное разви'!AU32=2,"сформирован",IF('Социально-коммуникативное разви'!AU32=0,"не сформирован", "в стадии формирования")))</f>
        <v/>
      </c>
      <c r="EE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0" s="82" t="str">
        <f>IF('Социально-коммуникативное разви'!AZ32="","",IF('Социально-коммуникативное разви'!AZ32=2,"сформирован",IF('Социально-коммуникативное разви'!AZ32=0,"не сформирован", "в стадии формирования")))</f>
        <v/>
      </c>
      <c r="EG30" s="82" t="str">
        <f>IF('Социально-коммуникативное разви'!BA32="","",IF('Социально-коммуникативное разви'!BA32=2,"сформирован",IF('Социально-коммуникативное разви'!BA32=0,"не сформирован", "в стадии формирования")))</f>
        <v/>
      </c>
      <c r="EH30" s="82" t="str">
        <f>IF('Социально-коммуникативное разви'!BB32="","",IF('Социально-коммуникативное разви'!BB32=2,"сформирован",IF('Социально-коммуникативное разви'!BB32=0,"не сформирован", "в стадии формирования")))</f>
        <v/>
      </c>
      <c r="EI30" s="82" t="str">
        <f>IF('Познавательное развитие'!G32="","",IF('Познавательное развитие'!G32=2,"сформирован",IF('Познавательное развитие'!G32=0,"не сформирован", "в стадии формирования")))</f>
        <v/>
      </c>
      <c r="EJ30" s="82" t="e">
        <f>IF('Познавательное развитие'!#REF!="","",IF('Познавательное развитие'!#REF!=2,"сформирован",IF('Познавательное развитие'!#REF!=0,"не сформирован", "в стадии формирования")))</f>
        <v>#REF!</v>
      </c>
      <c r="EK30" s="82" t="str">
        <f>IF('Познавательное развитие'!H32="","",IF('Познавательное развитие'!H32=2,"сформирован",IF('Познавательное развитие'!H32=0,"не сформирован", "в стадии формирования")))</f>
        <v/>
      </c>
      <c r="EL30" s="82" t="e">
        <f>IF('Познавательное развитие'!#REF!="","",IF('Познавательное развитие'!#REF!=2,"сформирован",IF('Познавательное развитие'!#REF!=0,"не сформирован", "в стадии формирования")))</f>
        <v>#REF!</v>
      </c>
      <c r="EM30" s="82" t="str">
        <f>IF('Познавательное развитие'!T32="","",IF('Познавательное развитие'!T32=2,"сформирован",IF('Познавательное развитие'!T32=0,"не сформирован", "в стадии формирования")))</f>
        <v/>
      </c>
      <c r="EN30" s="82" t="e">
        <f>IF('Познавательное развитие'!#REF!="","",IF('Познавательное развитие'!#REF!=2,"сформирован",IF('Познавательное развитие'!#REF!=0,"не сформирован", "в стадии формирования")))</f>
        <v>#REF!</v>
      </c>
      <c r="EO30" s="82" t="str">
        <f>IF('Познавательное развитие'!U32="","",IF('Познавательное развитие'!U32=2,"сформирован",IF('Познавательное развитие'!U32=0,"не сформирован", "в стадии формирования")))</f>
        <v/>
      </c>
      <c r="EP30" s="82" t="str">
        <f>IF('Познавательное развитие'!W32="","",IF('Познавательное развитие'!W32=2,"сформирован",IF('Познавательное развитие'!W32=0,"не сформирован", "в стадии формирования")))</f>
        <v/>
      </c>
      <c r="EQ30" s="82" t="str">
        <f>IF('Познавательное развитие'!X32="","",IF('Познавательное развитие'!X32=2,"сформирован",IF('Познавательное развитие'!X32=0,"не сформирован", "в стадии формирования")))</f>
        <v/>
      </c>
      <c r="ER30" s="82" t="str">
        <f>IF('Познавательное развитие'!AB32="","",IF('Познавательное развитие'!AB32=2,"сформирован",IF('Познавательное развитие'!AB32=0,"не сформирован", "в стадии формирования")))</f>
        <v/>
      </c>
      <c r="ES30" s="82" t="str">
        <f>IF('Познавательное развитие'!AC32="","",IF('Познавательное развитие'!AC32=2,"сформирован",IF('Познавательное развитие'!AC32=0,"не сформирован", "в стадии формирования")))</f>
        <v/>
      </c>
      <c r="ET30" s="82" t="str">
        <f>IF('Познавательное развитие'!AD32="","",IF('Познавательное развитие'!AD32=2,"сформирован",IF('Познавательное развитие'!AD32=0,"не сформирован", "в стадии формирования")))</f>
        <v/>
      </c>
      <c r="EU30" s="82" t="str">
        <f>IF('Познавательное развитие'!AE32="","",IF('Познавательное развитие'!AE32=2,"сформирован",IF('Познавательное развитие'!AE32=0,"не сформирован", "в стадии формирования")))</f>
        <v/>
      </c>
      <c r="EV30" s="82" t="str">
        <f>IF('Познавательное развитие'!AF32="","",IF('Познавательное развитие'!AF32=2,"сформирован",IF('Познавательное развитие'!AF32=0,"не сформирован", "в стадии формирования")))</f>
        <v/>
      </c>
      <c r="EW30" s="82" t="e">
        <f>IF('Познавательное развитие'!#REF!="","",IF('Познавательное развитие'!#REF!=2,"сформирован",IF('Познавательное развитие'!#REF!=0,"не сформирован", "в стадии формирования")))</f>
        <v>#REF!</v>
      </c>
      <c r="EX30" s="82" t="str">
        <f>IF('Познавательное развитие'!AG32="","",IF('Познавательное развитие'!AG32=2,"сформирован",IF('Познавательное развитие'!AG32=0,"не сформирован", "в стадии формирования")))</f>
        <v/>
      </c>
      <c r="EY30" s="82" t="str">
        <f>IF('Познавательное развитие'!AH32="","",IF('Познавательное развитие'!AH32=2,"сформирован",IF('Познавательное развитие'!AH32=0,"не сформирован", "в стадии формирования")))</f>
        <v/>
      </c>
      <c r="EZ30" s="82" t="e">
        <f>IF('Познавательное развитие'!#REF!="","",IF('Познавательное развитие'!#REF!=2,"сформирован",IF('Познавательное развитие'!#REF!=0,"не сформирован", "в стадии формирования")))</f>
        <v>#REF!</v>
      </c>
      <c r="FA30" s="82" t="str">
        <f>IF('Познавательное развитие'!AI32="","",IF('Познавательное развитие'!AI32=2,"сформирован",IF('Познавательное развитие'!AI32=0,"не сформирован", "в стадии формирования")))</f>
        <v/>
      </c>
      <c r="FB30" s="82" t="str">
        <f>IF('Познавательное развитие'!AJ32="","",IF('Познавательное развитие'!AJ32=2,"сформирован",IF('Познавательное развитие'!AJ32=0,"не сформирован", "в стадии формирования")))</f>
        <v/>
      </c>
      <c r="FC30" s="82" t="str">
        <f>IF('Познавательное развитие'!AK32="","",IF('Познавательное развитие'!AK32=2,"сформирован",IF('Познавательное развитие'!AK32=0,"не сформирован", "в стадии формирования")))</f>
        <v/>
      </c>
      <c r="FD30" s="82" t="str">
        <f>IF('Познавательное развитие'!AL32="","",IF('Познавательное развитие'!AL32=2,"сформирован",IF('Познавательное развитие'!AL32=0,"не сформирован", "в стадии формирования")))</f>
        <v/>
      </c>
      <c r="FE30" s="82" t="str">
        <f>IF('Речевое развитие'!Q31="","",IF('Речевое развитие'!Q31=2,"сформирован",IF('Речевое развитие'!Q31=0,"не сформирован", "в стадии формирования")))</f>
        <v/>
      </c>
      <c r="FF30" s="82" t="str">
        <f>IF('Речевое развитие'!R31="","",IF('Речевое развитие'!R31=2,"сформирован",IF('Речевое развитие'!R31=0,"не сформирован", "в стадии формирования")))</f>
        <v/>
      </c>
      <c r="FG30" s="82" t="str">
        <f>IF('Речевое развитие'!S31="","",IF('Речевое развитие'!S31=2,"сформирован",IF('Речевое развитие'!S31=0,"не сформирован", "в стадии формирования")))</f>
        <v/>
      </c>
      <c r="FH30" s="82" t="str">
        <f>IF('Речевое развитие'!T31="","",IF('Речевое развитие'!T31=2,"сформирован",IF('Речевое развитие'!T31=0,"не сформирован", "в стадии формирования")))</f>
        <v/>
      </c>
      <c r="FI30" s="82" t="str">
        <f>IF('Речевое развитие'!U31="","",IF('Речевое развитие'!U31=2,"сформирован",IF('Речевое развитие'!U31=0,"не сформирован", "в стадии формирования")))</f>
        <v/>
      </c>
      <c r="FJ30" s="82" t="e">
        <f>IF('Речевое развитие'!#REF!="","",IF('Речевое развитие'!#REF!=2,"сформирован",IF('Речевое развитие'!#REF!=0,"не сформирован", "в стадии формирования")))</f>
        <v>#REF!</v>
      </c>
      <c r="FK30" s="82" t="str">
        <f>IF('Художественно-эстетическое разв'!S32="","",IF('Художественно-эстетическое разв'!S32=2,"сформирован",IF('Художественно-эстетическое разв'!S32=0,"не сформирован", "в стадии формирования")))</f>
        <v/>
      </c>
      <c r="FL30" s="82" t="str">
        <f>IF('Художественно-эстетическое разв'!T32="","",IF('Художественно-эстетическое разв'!T32=2,"сформирован",IF('Художественно-эстетическое разв'!T32=0,"не сформирован", "в стадии формирования")))</f>
        <v/>
      </c>
      <c r="FM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0" s="82" t="str">
        <f>IF('Физическое развитие'!T31="","",IF('Физическое развитие'!T31=2,"сформирован",IF('Физическое развитие'!T31=0,"не сформирован", "в стадии формирования")))</f>
        <v/>
      </c>
      <c r="FO30" s="82" t="str">
        <f>IF('Физическое развитие'!U31="","",IF('Физическое развитие'!U31=2,"сформирован",IF('Физическое развитие'!U31=0,"не сформирован", "в стадии формирования")))</f>
        <v/>
      </c>
      <c r="FP30" s="82" t="str">
        <f>IF('Физическое развитие'!V31="","",IF('Физическое развитие'!V31=2,"сформирован",IF('Физическое развитие'!V31=0,"не сформирован", "в стадии формирования")))</f>
        <v/>
      </c>
      <c r="FQ30" s="82" t="e">
        <f>IF('Физическое развитие'!#REF!="","",IF('Физическое развитие'!#REF!=2,"сформирован",IF('Физическое развитие'!#REF!=0,"не сформирован", "в стадии формирования")))</f>
        <v>#REF!</v>
      </c>
      <c r="FR30" s="214" t="str">
        <f>IF('Социально-коммуникативное разви'!D32="","",IF('Социально-коммуникативное разви'!E32="","",IF('Социально-коммуникативное разви'!F32="","",IF('Социально-коммуникативное разви'!G32="","",IF('Социально-коммуникативное разви'!Q32="","",IF('Социально-коммуникативное разви'!R32="","",IF('Социально-коммуникативное разви'!S32="","",IF('Социально-коммуникативное разви'!#REF!="","",IF('Социально-коммуникативное разви'!#REF!="","",IF('Социально-коммуникативное разви'!#REF!="","",IF('Социально-коммуникативное разви'!T32="","",IF('Социально-коммуникативное разви'!Y32="","",IF('Социально-коммуникативное разви'!Z32="","",IF('Социально-коммуникативное разви'!AU32="","",IF('Социально-коммуникативное разви'!#REF!="","",IF('Социально-коммуникативное разви'!AZ32="","",IF('Социально-коммуникативное разви'!BA32="","",IF('Социально-коммуникативное разви'!BB32="","",IF('Познавательное развитие'!G32="","",IF('Познавательное развитие'!#REF!="","",IF('Познавательное развитие'!H32="","",IF('Познавательное развитие'!#REF!="","",IF('Познавательное развитие'!T32="","",IF('Познавательное развитие'!#REF!="","",IF('Познавательное развитие'!U32="","",IF('Познавательное развитие'!W32="","",IF('Познавательное развитие'!X32="","",IF('Познавательное развитие'!AB32="","",IF('Познавательное развитие'!AC32="","",IF('Познавательное развитие'!AD32="","",IF('Познавательное развитие'!AE32="","",IF('Познавательное развитие'!AF32="","",IF('Познавательное развитие'!#REF!="","",IF('Познавательное развитие'!AG32="","",IF('Познавательное развитие'!AH32="","",IF('Познавательное развитие'!#REF!="","",IF('Познавательное развитие'!AI32="","",IF('Познавательное развитие'!AJ32="","",IF('Познавательное развитие'!AK32="","",IF('Познавательное развитие'!AL32="","",IF('Речевое развитие'!Q31="","",IF('Речевое развитие'!R31="","",IF('Речевое развитие'!S31="","",IF('Речевое развитие'!T31="","",IF('Речевое развитие'!U31="","",IF('Речевое развитие'!#REF!="","",IF('Художественно-эстетическое разв'!S32="","",IF('Художественно-эстетическое разв'!T32="","",IF('Художественно-эстетическое разв'!#REF!="","",IF('Физическое развитие'!T31="","",IF('Физическое развитие'!U31="","",IF('Физическое развитие'!V31="","",IF('Физическое развитие'!#REF!="","",('Социально-коммуникативное разви'!D32+'Социально-коммуникативное разви'!E32+'Социально-коммуникативное разви'!F32+'Социально-коммуникативное разви'!G32+'Социально-коммуникативное разви'!Q32+'Социально-коммуникативное разви'!R32+'Социально-коммуникативное разви'!S32+'Социально-коммуникативное разви'!#REF!+'Социально-коммуникативное разви'!#REF!+'Социально-коммуникативное разви'!#REF!+'Социально-коммуникативное разви'!T32+'Социально-коммуникативное разви'!Y32+'Социально-коммуникативное разви'!Z32+'Социально-коммуникативное разви'!AU32+'Социально-коммуникативное разви'!#REF!+'Социально-коммуникативное разви'!AZ32+'Социально-коммуникативное разви'!BA32+'Социально-коммуникативное разви'!BB32+'Познавательное развитие'!G32+'Познавательное развитие'!#REF!+'Познавательное развитие'!H32+'Познавательное развитие'!#REF!+'Познавательное развитие'!T32+'Познавательное развитие'!#REF!+'Познавательное развитие'!U32+'Познавательное развитие'!W32+'Познавательное развитие'!X32+'Познавательное развитие'!AB32+'Познавательное развитие'!AC32+'Познавательное развитие'!AD32+'Познавательное развитие'!AE32+'Познавательное развитие'!AF32+'Познавательное развитие'!#REF!+'Познавательное развитие'!AG32+'Познавательное развитие'!AH32+'Познавательное развитие'!#REF!+'Познавательное развитие'!AI32+'Познавательное развитие'!AJ32+'Познавательное развитие'!AK32+'Познавательное развитие'!AL32+'Речевое развитие'!Q31+'Речевое развитие'!R31+'Речевое развитие'!S31+'Речевое развитие'!T31+'Речевое развитие'!U31+'Речевое развитие'!#REF!+'Художественно-эстетическое разв'!S32+'Художественно-эстетическое разв'!T32+'Художественно-эстетическое разв'!#REF!+'Физическое развитие'!T31+'Физическое развитие'!U31+'Физическое развитие'!V31+'Физическое развитие'!#REF!)/53)))))))))))))))))))))))))))))))))))))))))))))))))))))</f>
        <v/>
      </c>
      <c r="FS30" s="82" t="str">
        <f>'Целевые ориентиры'!EC31</f>
        <v/>
      </c>
    </row>
    <row r="31" spans="1:175">
      <c r="A31" s="82">
        <f>список!A30</f>
        <v>29</v>
      </c>
      <c r="B31" s="82" t="str">
        <f>IF(список!B30="","",список!B30)</f>
        <v/>
      </c>
      <c r="C31" s="82">
        <f>список!C30</f>
        <v>0</v>
      </c>
      <c r="D31" s="82" t="str">
        <f>IF('Социально-коммуникативное разви'!AA33="","",IF('Социально-коммуникативное разви'!AA33=2,"сформирован",IF('Социально-коммуникативное разви'!AA33=0,"не сформирован", "в стадии формирования")))</f>
        <v/>
      </c>
      <c r="E31" s="82" t="str">
        <f>IF('Социально-коммуникативное разви'!AF33="","",IF('Социально-коммуникативное разви'!AF33=2,"сформирован",IF('Социально-коммуникативное разви'!AF33=0,"не сформирован", "в стадии формирования")))</f>
        <v/>
      </c>
      <c r="F31" s="82" t="str">
        <f>IF('Социально-коммуникативное разви'!AG33="","",IF('Социально-коммуникативное разви'!AG33=2,"сформирован",IF('Социально-коммуникативное разви'!AG33=0,"не сформирован", "в стадии формирования")))</f>
        <v/>
      </c>
      <c r="G31" s="82" t="str">
        <f>IF('Социально-коммуникативное разви'!AH33="","",IF('Социально-коммуникативное разви'!AH33=2,"сформирован",IF('Социально-коммуникативное разви'!AH33=0,"не сформирован", "в стадии формирования")))</f>
        <v/>
      </c>
      <c r="H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1" s="82" t="str">
        <f>IF('Социально-коммуникативное разви'!AJ33="","",IF('Социально-коммуникативное разви'!AJ33=2,"сформирован",IF('Социально-коммуникативное разви'!AJ33=0,"не сформирован", "в стадии формирования")))</f>
        <v/>
      </c>
      <c r="K31" s="82" t="str">
        <f>IF('Социально-коммуникативное разви'!AK33="","",IF('Социально-коммуникативное разви'!AK33=2,"сформирован",IF('Социально-коммуникативное разви'!AK33=0,"не сформирован", "в стадии формирования")))</f>
        <v/>
      </c>
      <c r="L31" s="82" t="e">
        <f>IF('Познавательное развитие'!#REF!="","",IF('Познавательное развитие'!#REF!=2,"сформирован",IF('Познавательное развитие'!#REF!=0,"не сформирован", "в стадии формирования")))</f>
        <v>#REF!</v>
      </c>
      <c r="M31" s="82" t="str">
        <f>IF('Познавательное развитие'!D33="","",IF('Познавательное развитие'!D33=2,"сформирован",IF('Познавательное развитие'!D33=0,"не сформирован", "в стадии формирования")))</f>
        <v/>
      </c>
      <c r="N31" s="82" t="e">
        <f>IF('Познавательное развитие'!#REF!="","",IF('Познавательное развитие'!#REF!=2,"сформирован",IF('Познавательное развитие'!#REF!=0,"не сформирован", "в стадии формирования")))</f>
        <v>#REF!</v>
      </c>
      <c r="O31" s="82" t="str">
        <f>IF('Познавательное развитие'!I33="","",IF('Познавательное развитие'!I33=2,"сформирован",IF('Познавательное развитие'!I33=0,"не сформирован", "в стадии формирования")))</f>
        <v/>
      </c>
      <c r="P31" s="82" t="str">
        <f>IF('Познавательное развитие'!M33="","",IF('Познавательное развитие'!M33=2,"сформирован",IF('Познавательное развитие'!M33=0,"не сформирован", "в стадии формирования")))</f>
        <v/>
      </c>
      <c r="Q31" s="82" t="str">
        <f>IF('Познавательное развитие'!N33="","",IF('Познавательное развитие'!N33=2,"сформирован",IF('Познавательное развитие'!N33=0,"не сформирован", "в стадии формирования")))</f>
        <v/>
      </c>
      <c r="R31" s="82" t="str">
        <f>IF('Познавательное развитие'!O33="","",IF('Познавательное развитие'!O33=2,"сформирован",IF('Познавательное развитие'!O33=0,"не сформирован", "в стадии формирования")))</f>
        <v/>
      </c>
      <c r="S31" s="82" t="str">
        <f>IF('Познавательное развитие'!P33="","",IF('Познавательное развитие'!P33=2,"сформирован",IF('Познавательное развитие'!P33=0,"не сформирован", "в стадии формирования")))</f>
        <v/>
      </c>
      <c r="T31" s="82" t="str">
        <f>IF('Познавательное развитие'!Q33="","",IF('Познавательное развитие'!Q33=2,"сформирован",IF('Познавательное развитие'!Q33=0,"не сформирован", "в стадии формирования")))</f>
        <v/>
      </c>
      <c r="U31" s="82" t="str">
        <f>IF('Познавательное развитие'!Y33="","",IF('Познавательное развитие'!Y33=2,"сформирован",IF('Познавательное развитие'!Y33=0,"не сформирован", "в стадии формирования")))</f>
        <v/>
      </c>
      <c r="V31" s="82"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W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1" s="82" t="str">
        <f>IF('Художественно-эстетическое разв'!G33="","",IF('Художественно-эстетическое разв'!G33=2,"сформирован",IF('Художественно-эстетическое разв'!G33=0,"не сформирован", "в стадии формирования")))</f>
        <v/>
      </c>
      <c r="Y31" s="82" t="str">
        <f>IF('Художественно-эстетическое разв'!H33="","",IF('Художественно-эстетическое разв'!H33=2,"сформирован",IF('Художественно-эстетическое разв'!H33=0,"не сформирован", "в стадии формирования")))</f>
        <v/>
      </c>
      <c r="Z31" s="82" t="str">
        <f>IF('Художественно-эстетическое разв'!I33="","",IF('Художественно-эстетическое разв'!I33=2,"сформирован",IF('Художественно-эстетическое разв'!I33=0,"не сформирован", "в стадии формирования")))</f>
        <v/>
      </c>
      <c r="AA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1" s="82" t="str">
        <f>IF('Художественно-эстетическое разв'!L33="","",IF('Художественно-эстетическое разв'!L33=2,"сформирован",IF('Художественно-эстетическое разв'!L33=0,"не сформирован", "в стадии формирования")))</f>
        <v/>
      </c>
      <c r="AC31" s="82" t="str">
        <f>IF('Художественно-эстетическое разв'!M33="","",IF('Художественно-эстетическое разв'!M33=2,"сформирован",IF('Художественно-эстетическое разв'!M33=0,"не сформирован", "в стадии формирования")))</f>
        <v/>
      </c>
      <c r="AD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1" s="82" t="str">
        <f>IF('Художественно-эстетическое разв'!U33="","",IF('Художественно-эстетическое разв'!U33=2,"сформирован",IF('Художественно-эстетическое разв'!U33=0,"не сформирован", "в стадии формирования")))</f>
        <v/>
      </c>
      <c r="AG31" s="82" t="str">
        <f>IF('Физическое развитие'!W32="","",IF('Физическое развитие'!W32=2,"сформирован",IF('Физическое развитие'!W32=0,"не сформирован", "в стадии формирования")))</f>
        <v/>
      </c>
      <c r="AH31" s="214" t="str">
        <f>IF('Социально-коммуникативное разви'!AA33="","",IF('Социально-коммуникативное разви'!AF33="","",IF('Социально-коммуникативное разви'!AG33="","",IF('Социально-коммуникативное разви'!AH33="","",IF('Социально-коммуникативное разви'!#REF!="","",IF('Социально-коммуникативное разви'!#REF!="","",IF('Социально-коммуникативное разви'!AJ33="","",IF('Социально-коммуникативное разви'!AK33="","",IF('Познавательное развитие'!#REF!="","",IF('Познавательное развитие'!D33="","",IF('Познавательное развитие'!#REF!="","",IF('Познавательное развитие'!I33="","",IF('Познавательное развитие'!M33="","",IF('Познавательное развитие'!N33="","",IF('Познавательное развитие'!O33="","",IF('Познавательное развитие'!P33="","",IF('Познавательное развитие'!Q33="","",IF('Познавательное развитие'!Y33="","",IF('Художественно-эстетическое разв'!D33="","",IF('Художественно-эстетическое разв'!#REF!="","",IF('Художественно-эстетическое разв'!G33="","",IF('Художественно-эстетическое разв'!H33="","",IF('Художественно-эстетическое разв'!I33="","",IF('Художественно-эстетическое разв'!#REF!="","",IF('Художественно-эстетическое разв'!L33="","",IF('Художественно-эстетическое разв'!M33="","",IF('Художественно-эстетическое разв'!#REF!="","",IF('Художественно-эстетическое разв'!#REF!="","",IF('Художественно-эстетическое разв'!U33="","",IF('Физическое развитие'!#REF!="","",('Социально-коммуникативное разви'!AA33+'Социально-коммуникативное разви'!AF33+'Социально-коммуникативное разви'!AG33+'Социально-коммуникативное разви'!AH33+'Социально-коммуникативное разви'!#REF!+'Социально-коммуникативное разви'!#REF!+'Социально-коммуникативное разви'!AJ33+'Социально-коммуникативное разви'!AK33+'Познавательное развитие'!#REF!+'Познавательное развитие'!D33+'Познавательное развитие'!#REF!+'Познавательное развитие'!I33+'Познавательное развитие'!M33+'Познавательное развитие'!N33+'Познавательное развитие'!O33+'Познавательное развитие'!P33+'Познавательное развитие'!Q33+'Познавательное развитие'!Y33+'Художественно-эстетическое разв'!D33+'Художественно-эстетическое разв'!#REF!+'Художественно-эстетическое разв'!G33+'Художественно-эстетическое разв'!H33+'Художественно-эстетическое разв'!I33+'Художественно-эстетическое разв'!#REF!+'Художественно-эстетическое разв'!L33+'Художественно-эстетическое разв'!M33+'Художественно-эстетическое разв'!#REF!+'Художественно-эстетическое разв'!#REF!+'Художественно-эстетическое разв'!U33+'Физическое развитие'!#REF!)/30))))))))))))))))))))))))))))))</f>
        <v/>
      </c>
      <c r="AI31" s="82" t="str">
        <f>'Целевые ориентиры'!AA32</f>
        <v/>
      </c>
      <c r="AJ31" s="82"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AK31" s="82"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AL31" s="82" t="str">
        <f>IF('Социально-коммуникативное разви'!I33="","",IF('Социально-коммуникативное разви'!I33=2,"сформирован",IF('Социально-коммуникативное разви'!I33=0,"не сформирован", "в стадии формирования")))</f>
        <v/>
      </c>
      <c r="AM31" s="82" t="str">
        <f>IF('Социально-коммуникативное разви'!J33="","",IF('Социально-коммуникативное разви'!J33=2,"сформирован",IF('Социально-коммуникативное разви'!J33=0,"не сформирован", "в стадии формирования")))</f>
        <v/>
      </c>
      <c r="AN31" s="82"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AO31" s="82"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AP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1" s="82" t="str">
        <f>IF('Социально-коммуникативное разви'!X33="","",IF('Социально-коммуникативное разви'!X33=2,"сформирован",IF('Социально-коммуникативное разви'!X33=0,"не сформирован", "в стадии формирования")))</f>
        <v/>
      </c>
      <c r="AR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1" s="82" t="e">
        <f>IF('Познавательное развитие'!#REF!="","",IF('Познавательное развитие'!#REF!=2,"сформирован",IF('Познавательное развитие'!#REF!=0,"не сформирован", "в стадии формирования")))</f>
        <v>#REF!</v>
      </c>
      <c r="AT31" s="82" t="str">
        <f>IF('Познавательное развитие'!V33="","",IF('Познавательное развитие'!V33=2,"сформирован",IF('Познавательное развитие'!V33=0,"не сформирован", "в стадии формирования")))</f>
        <v/>
      </c>
      <c r="AU31" s="82" t="str">
        <f>IF('Художественно-эстетическое разв'!Z33="","",IF('Художественно-эстетическое разв'!Z33=2,"сформирован",IF('Художественно-эстетическое разв'!Z33=0,"не сформирован", "в стадии формирования")))</f>
        <v/>
      </c>
      <c r="AV31" s="82" t="str">
        <f>IF('Художественно-эстетическое разв'!AE33="","",IF('Художественно-эстетическое разв'!AE33=2,"сформирован",IF('Художественно-эстетическое разв'!AE33=0,"не сформирован", "в стадии формирования")))</f>
        <v/>
      </c>
      <c r="AW31" s="82" t="e">
        <f>IF('Физическое развитие'!#REF!="","",IF('Физическое развитие'!#REF!=2,"сформирован",IF('Физическое развитие'!#REF!=0,"не сформирован", "в стадии формирования")))</f>
        <v>#REF!</v>
      </c>
      <c r="AX31" s="82" t="e">
        <f>IF('Физическое развитие'!#REF!="","",IF('Физическое развитие'!#REF!=2,"сформирован",IF('Физическое развитие'!#REF!=0,"не сформирован", "в стадии формирования")))</f>
        <v>#REF!</v>
      </c>
      <c r="AY31" s="214" t="str">
        <f>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разви'!#REF!="","",IF('Социально-коммуникативное разви'!X33="","",IF('Социально-коммуникативное разви'!#REF!="","",IF('Познавательное развитие'!#REF!="","",IF('Познавательное развитие'!V33="","",IF('Художественно-эстетическое разв'!Z33="","",IF('Художественно-эстетическое разв'!AE33="","",IF('Физическое развитие'!#REF!="","",IF('Физическое развитие'!#REF!="","",('Социально-коммуникативное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разви'!#REF!+'Социально-коммуникативное разви'!X33+'Социально-коммуникативное разви'!#REF!+'Познавательное развитие'!#REF!+'Познавательное развитие'!V33+'Художественно-эстетическое разв'!Z33+'Художественно-эстетическое разв'!AE33+'Физическое развитие'!#REF!+'Физическое развитие'!#REF!)/15)))))))))))))))</f>
        <v/>
      </c>
      <c r="AZ31" s="82" t="str">
        <f>'Целевые ориентиры'!AM32</f>
        <v/>
      </c>
      <c r="BA31" s="82" t="str">
        <f>IF('Социально-коммуникативное разви'!U33="","",IF('Социально-коммуникативное разви'!U33=2,"сформирован",IF('Социально-коммуникативное разви'!U33=0,"не сформирован", "в стадии формирования")))</f>
        <v/>
      </c>
      <c r="BB31" s="82" t="str">
        <f>IF('Социально-коммуникативное разви'!V33="","",IF('Социально-коммуникативное разви'!V33=2,"сформирован",IF('Социально-коммуникативное разви'!V33=0,"не сформирован", "в стадии формирования")))</f>
        <v/>
      </c>
      <c r="BC31" s="82" t="str">
        <f>IF('Социально-коммуникативное разви'!W33="","",IF('Социально-коммуникативное разви'!W33=2,"сформирован",IF('Социально-коммуникативное разви'!W33=0,"не сформирован", "в стадии формирования")))</f>
        <v/>
      </c>
      <c r="BD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1" s="82" t="str">
        <f>IF('Художественно-эстетическое разв'!AC33="","",IF('Художественно-эстетическое разв'!AC33=2,"сформирован",IF('Художественно-эстетическое разв'!AC33=0,"не сформирован", "в стадии формирования")))</f>
        <v/>
      </c>
      <c r="BG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1" s="82" t="str">
        <f>IF('Художественно-эстетическое разв'!AD33="","",IF('Художественно-эстетическое разв'!AD33=2,"сформирован",IF('Художественно-эстетическое разв'!AD33=0,"не сформирован", "в стадии формирования")))</f>
        <v/>
      </c>
      <c r="BI31" s="214" t="str">
        <f>IF('Социально-коммуникативное разви'!U33="","",IF('Социально-коммуникативное разви'!V33="","",IF('Социально-коммуникативное разви'!W33="","",IF('Художественно-эстетическое разв'!#REF!="","",IF('Художественно-эстетическое разв'!#REF!="","",IF('Художественно-эстетическое разв'!AC33="","",IF('Художественно-эстетическое разв'!#REF!="","",IF('Художественно-эстетическое разв'!AD33="","",('Социально-коммуникативное разви'!U33+'Социально-коммуникативное разви'!V33+'Социально-коммуникативное разви'!W33+'Художественно-эстетическое разв'!#REF!+'Художественно-эстетическое разв'!#REF!+'Художественно-эстетическое разв'!AC33+'Художественно-эстетическое разв'!#REF!+'Художественно-эстетическое разв'!AD33)/8))))))))</f>
        <v/>
      </c>
      <c r="BJ31" s="82" t="str">
        <f>'Целевые ориентиры'!AT32</f>
        <v/>
      </c>
      <c r="BK31" s="82" t="str">
        <f>IF('Речевое развитие'!D32="","",IF('Речевое развитие'!D32=2,"сформирован",IF('Речевое развитие'!D32=0,"не сформирован", "в стадии формирования")))</f>
        <v/>
      </c>
      <c r="BL31" s="82" t="e">
        <f>IF('Речевое развитие'!#REF!="","",IF('Речевое развитие'!#REF!=2,"сформирован",IF('Речевое развитие'!#REF!=0,"не сформирован", "в стадии формирования")))</f>
        <v>#REF!</v>
      </c>
      <c r="BM31" s="82" t="str">
        <f>IF('Речевое развитие'!E32="","",IF('Речевое развитие'!E32=2,"сформирован",IF('Речевое развитие'!E32=0,"не сформирован", "в стадии формирования")))</f>
        <v/>
      </c>
      <c r="BN31" s="82" t="str">
        <f>IF('Речевое развитие'!F32="","",IF('Речевое развитие'!F32=2,"сформирован",IF('Речевое развитие'!F32=0,"не сформирован", "в стадии формирования")))</f>
        <v/>
      </c>
      <c r="BO31" s="82" t="str">
        <f>IF('Речевое развитие'!G32="","",IF('Речевое развитие'!G32=2,"сформирован",IF('Речевое развитие'!G32=0,"не сформирован", "в стадии формирования")))</f>
        <v/>
      </c>
      <c r="BP31" s="82" t="str">
        <f>IF('Речевое развитие'!H32="","",IF('Речевое развитие'!H32=2,"сформирован",IF('Речевое развитие'!H32=0,"не сформирован", "в стадии формирования")))</f>
        <v/>
      </c>
      <c r="BQ31" s="82" t="e">
        <f>IF('Речевое развитие'!#REF!="","",IF('Речевое развитие'!#REF!=2,"сформирован",IF('Речевое развитие'!#REF!=0,"не сформирован", "в стадии формирования")))</f>
        <v>#REF!</v>
      </c>
      <c r="BR31" s="82" t="str">
        <f>IF('Речевое развитие'!I32="","",IF('Речевое развитие'!I32=2,"сформирован",IF('Речевое развитие'!I32=0,"не сформирован", "в стадии формирования")))</f>
        <v/>
      </c>
      <c r="BS31" s="82" t="str">
        <f>IF('Речевое развитие'!J32="","",IF('Речевое развитие'!J32=2,"сформирован",IF('Речевое развитие'!J32=0,"не сформирован", "в стадии формирования")))</f>
        <v/>
      </c>
      <c r="BT31" s="82" t="str">
        <f>IF('Речевое развитие'!K32="","",IF('Речевое развитие'!K32=2,"сформирован",IF('Речевое развитие'!K32=0,"не сформирован", "в стадии формирования")))</f>
        <v/>
      </c>
      <c r="BU31" s="82" t="str">
        <f>IF('Речевое развитие'!L32="","",IF('Речевое развитие'!L32=2,"сформирован",IF('Речевое развитие'!L32=0,"не сформирован", "в стадии формирования")))</f>
        <v/>
      </c>
      <c r="BV31" s="82" t="str">
        <f>IF('Речевое развитие'!M32="","",IF('Речевое развитие'!M32=2,"сформирован",IF('Речевое развитие'!M32=0,"не сформирован", "в стадии формирования")))</f>
        <v/>
      </c>
      <c r="BW31" s="82" t="str">
        <f>IF('Речевое развитие'!N32="","",IF('Речевое развитие'!N32=2,"сформирован",IF('Речевое развитие'!N32=0,"не сформирован", "в стадии формирования")))</f>
        <v/>
      </c>
      <c r="BX31" s="214" t="str">
        <f>IF('Речевое развитие'!D32="","",IF('Речевое развитие'!#REF!="","",IF('Речевое развитие'!E32="","",IF('Речевое развитие'!F32="","",IF('Речевое развитие'!G32="","",IF('Речевое развитие'!H32="","",IF('Речевое развитие'!#REF!="","",IF('Речевое развитие'!I32="","",IF('Речевое развитие'!J32="","",IF('Речевое развитие'!K32="","",IF('Речевое развитие'!L32="","",IF('Речевое развитие'!M32="","",IF('Речевое развитие'!N32="","",('Речевое развитие'!D32+'Речевое развитие'!#REF!+'Речевое развитие'!E32+'Речевое развитие'!F32+'Речевое развитие'!G32+'Речевое развитие'!H32+'Речевое развитие'!#REF!+'Речевое развитие'!I32+'Речевое развитие'!J32+'Речевое развитие'!K32+'Речевое развитие'!L32+'Речевое развитие'!M32+'Речевое развитие'!N32)/13)))))))))))))</f>
        <v/>
      </c>
      <c r="BY31" s="82" t="str">
        <f>'Целевые ориентиры'!BG32</f>
        <v/>
      </c>
      <c r="BZ31" s="82" t="str">
        <f>IF('Художественно-эстетическое разв'!Y33="","",IF('Художественно-эстетическое разв'!Y33=2,"сформирован",IF('Художественно-эстетическое разв'!Y33=0,"не сформирован", "в стадии формирования")))</f>
        <v/>
      </c>
      <c r="CA31" s="82" t="e">
        <f>IF('Физическое развитие'!#REF!="","",IF('Физическое развитие'!#REF!=2,"сформирован",IF('Физическое развитие'!#REF!=0,"не сформирован", "в стадии формирования")))</f>
        <v>#REF!</v>
      </c>
      <c r="CB31" s="82" t="e">
        <f>IF('Физическое развитие'!#REF!="","",IF('Физическое развитие'!#REF!=2,"сформирован",IF('Физическое развитие'!#REF!=0,"не сформирован", "в стадии формирования")))</f>
        <v>#REF!</v>
      </c>
      <c r="CC31" s="82" t="str">
        <f>IF('Физическое развитие'!D32="","",IF('Физическое развитие'!D32=2,"сформирован",IF('Физическое развитие'!D32=0,"не сформирован", "в стадии формирования")))</f>
        <v/>
      </c>
      <c r="CD31" s="82" t="str">
        <f>IF('Физическое развитие'!E32="","",IF('Физическое развитие'!E32=2,"сформирован",IF('Физическое развитие'!E32=0,"не сформирован", "в стадии формирования")))</f>
        <v/>
      </c>
      <c r="CE31" s="82" t="str">
        <f>IF('Физическое развитие'!F32="","",IF('Физическое развитие'!F32=2,"сформирован",IF('Физическое развитие'!F32=0,"не сформирован", "в стадии формирования")))</f>
        <v/>
      </c>
      <c r="CF31" s="82" t="str">
        <f>IF('Физическое развитие'!H32="","",IF('Физическое развитие'!H32=2,"сформирован",IF('Физическое развитие'!H32=0,"не сформирован", "в стадии формирования")))</f>
        <v/>
      </c>
      <c r="CG31" s="82" t="str">
        <f>IF('Физическое развитие'!I32="","",IF('Физическое развитие'!I32=2,"сформирован",IF('Физическое развитие'!I32=0,"не сформирован", "в стадии формирования")))</f>
        <v/>
      </c>
      <c r="CH31" s="82" t="str">
        <f>IF('Физическое развитие'!J32="","",IF('Физическое развитие'!J32=2,"сформирован",IF('Физическое развитие'!J32=0,"не сформирован", "в стадии формирования")))</f>
        <v/>
      </c>
      <c r="CI31" s="82" t="str">
        <f>IF('Физическое развитие'!L32="","",IF('Физическое развитие'!L32=2,"сформирован",IF('Физическое развитие'!L32=0,"не сформирован", "в стадии формирования")))</f>
        <v/>
      </c>
      <c r="CJ31" s="82" t="str">
        <f>IF('Физическое развитие'!M32="","",IF('Физическое развитие'!M32=2,"сформирован",IF('Физическое развитие'!M32=0,"не сформирован", "в стадии формирования")))</f>
        <v/>
      </c>
      <c r="CK31" s="82" t="e">
        <f>IF('Физическое развитие'!#REF!="","",IF('Физическое развитие'!#REF!=2,"сформирован",IF('Физическое развитие'!#REF!=0,"не сформирован", "в стадии формирования")))</f>
        <v>#REF!</v>
      </c>
      <c r="CL31" s="82" t="e">
        <f>IF('Физическое развитие'!#REF!="","",IF('Физическое развитие'!#REF!=2,"сформирован",IF('Физическое развитие'!#REF!=0,"не сформирован", "в стадии формирования")))</f>
        <v>#REF!</v>
      </c>
      <c r="CM31" s="82" t="e">
        <f>IF('Физическое развитие'!#REF!="","",IF('Физическое развитие'!#REF!=2,"сформирован",IF('Физическое развитие'!#REF!=0,"не сформирован", "в стадии формирования")))</f>
        <v>#REF!</v>
      </c>
      <c r="CN31" s="82" t="str">
        <f>IF('Физическое развитие'!N32="","",IF('Физическое развитие'!N32=2,"сформирован",IF('Физическое развитие'!N32=0,"не сформирован", "в стадии формирования")))</f>
        <v/>
      </c>
      <c r="CO31" s="82" t="str">
        <f>IF('Физическое развитие'!O32="","",IF('Физическое развитие'!O32=2,"сформирован",IF('Физическое развитие'!O32=0,"не сформирован", "в стадии формирования")))</f>
        <v/>
      </c>
      <c r="CP31" s="82" t="str">
        <f>IF('Физическое развитие'!P32="","",IF('Физическое развитие'!P32=2,"сформирован",IF('Физическое развитие'!P32=0,"не сформирован", "в стадии формирования")))</f>
        <v/>
      </c>
      <c r="CQ31" s="82" t="str">
        <f>IF('Физическое развитие'!Q32="","",IF('Физическое развитие'!Q32=2,"сформирован",IF('Физическое развитие'!Q32=0,"не сформирован", "в стадии формирования")))</f>
        <v/>
      </c>
      <c r="CR31" s="214" t="str">
        <f>IF('Художественно-эстетическое разв'!Y33="","",IF('Физическое развитие'!#REF!="","",IF('Физическое развитие'!#REF!="","",IF('Физическое развитие'!D32="","",IF('Физическое развитие'!E32="","",IF('Физическое развитие'!F32="","",IF('Физическое развитие'!H32="","",IF('Физическое развитие'!I32="","",IF('Физическое развитие'!J32="","",IF('Физическое развитие'!L32="","",IF('Физическое развитие'!M32="","",IF('Физическое развитие'!#REF!="","",IF('Физическое развитие'!#REF!="","",IF('Физическое развитие'!#REF!="","",IF('Физическое развитие'!N32="","",IF('Физическое развитие'!O32="","",IF('Физическое развитие'!P32="","",IF('Физическое развитие'!Q32="","",('Художественно-эстетическое разв'!Y33+'Физическое развитие'!#REF!+'Физическое развитие'!#REF!+'Физическое развитие'!D32+'Физическое развитие'!E32+'Физическое развитие'!F32+'Физическое развитие'!H32+'Физическое развитие'!I32+'Физическое развитие'!J32+'Физическое развитие'!L32+'Физическое развитие'!M32+'Физическое развитие'!#REF!+'Физическое развитие'!#REF!+'Физическое развитие'!#REF!+'Физическое развитие'!N32+'Физическое развитие'!O32+'Физическое развитие'!P32+'Физическое развитие'!Q32)/18))))))))))))))))))</f>
        <v/>
      </c>
      <c r="CS31" s="82" t="str">
        <f>'Целевые ориентиры'!BW32</f>
        <v/>
      </c>
      <c r="CT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1" s="82"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CV31" s="82" t="str">
        <f>IF('Социально-коммуникативное разви'!N33="","",IF('Социально-коммуникативное разви'!N33=2,"сформирован",IF('Социально-коммуникативное разви'!N33=0,"не сформирован", "в стадии формирования")))</f>
        <v/>
      </c>
      <c r="CW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1" s="82" t="str">
        <f>IF('Социально-коммуникативное разви'!AI33="","",IF('Социально-коммуникативное разви'!AI33=2,"сформирован",IF('Социально-коммуникативное разви'!AI33=0,"не сформирован", "в стадии формирования")))</f>
        <v/>
      </c>
      <c r="CY31" s="82" t="str">
        <f>IF('Социально-коммуникативное разви'!AN33="","",IF('Социально-коммуникативное разви'!AN33=2,"сформирован",IF('Социально-коммуникативное разви'!AN33=0,"не сформирован", "в стадии формирования")))</f>
        <v/>
      </c>
      <c r="CZ31" s="82" t="str">
        <f>IF('Социально-коммуникативное разви'!AO33="","",IF('Социально-коммуникативное разви'!AO33=2,"сформирован",IF('Социально-коммуникативное разви'!AO33=0,"не сформирован", "в стадии формирования")))</f>
        <v/>
      </c>
      <c r="DA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1" s="82" t="str">
        <f>IF('Социально-коммуникативное разви'!AP33="","",IF('Социально-коммуникативное разви'!AP33=2,"сформирован",IF('Социально-коммуникативное разви'!AP33=0,"не сформирован", "в стадии формирования")))</f>
        <v/>
      </c>
      <c r="DC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1" s="82" t="str">
        <f>IF('Социально-коммуникативное разви'!AQ33="","",IF('Социально-коммуникативное разви'!AQ33=2,"сформирован",IF('Социально-коммуникативное разви'!AQ33=0,"не сформирован", "в стадии формирования")))</f>
        <v/>
      </c>
      <c r="DE31" s="82" t="str">
        <f>IF('Социально-коммуникативное разви'!AR33="","",IF('Социально-коммуникативное разви'!AR33=2,"сформирован",IF('Социально-коммуникативное разви'!AR33=0,"не сформирован", "в стадии формирования")))</f>
        <v/>
      </c>
      <c r="DF31" s="82" t="str">
        <f>IF('Социально-коммуникативное разви'!AS33="","",IF('Социально-коммуникативное разви'!AS33=2,"сформирован",IF('Социально-коммуникативное разви'!AS33=0,"не сформирован", "в стадии формирования")))</f>
        <v/>
      </c>
      <c r="DG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1" s="82" t="str">
        <f>IF('Социально-коммуникативное разви'!AT33="","",IF('Социально-коммуникативное разви'!AT33=2,"сформирован",IF('Социально-коммуникативное разви'!AT33=0,"не сформирован", "в стадии формирования")))</f>
        <v/>
      </c>
      <c r="DI31" s="82" t="str">
        <f>IF('Социально-коммуникативное разви'!AV33="","",IF('Социально-коммуникативное разви'!AV33=2,"сформирован",IF('Социально-коммуникативное разви'!AV33=0,"не сформирован", "в стадии формирования")))</f>
        <v/>
      </c>
      <c r="DJ31" s="82" t="str">
        <f>IF('Социально-коммуникативное разви'!AW33="","",IF('Социально-коммуникативное разви'!AW33=2,"сформирован",IF('Социально-коммуникативное разви'!AW33=0,"не сформирован", "в стадии формирования")))</f>
        <v/>
      </c>
      <c r="DK31" s="82" t="str">
        <f>IF('Социально-коммуникативное разви'!AX33="","",IF('Социально-коммуникативное разви'!AX33=2,"сформирован",IF('Социально-коммуникативное разви'!AX33=0,"не сформирован", "в стадии формирования")))</f>
        <v/>
      </c>
      <c r="DL31" s="82" t="str">
        <f>IF('Социально-коммуникативное разви'!AY33="","",IF('Социально-коммуникативное разви'!AY33=2,"сформирован",IF('Социально-коммуникативное разви'!AY33=0,"не сформирован", "в стадии формирования")))</f>
        <v/>
      </c>
      <c r="DM31" s="82" t="str">
        <f>IF('Физическое развитие'!K32="","",IF('Физическое развитие'!K32=2,"сформирован",IF('Физическое развитие'!K32=0,"не сформирован", "в стадии формирования")))</f>
        <v/>
      </c>
      <c r="DN31" s="82" t="e">
        <f>IF('Физическое развитие'!#REF!="","",IF('Физическое развитие'!#REF!=2,"сформирован",IF('Физическое развитие'!#REF!=0,"не сформирован", "в стадии формирования")))</f>
        <v>#REF!</v>
      </c>
      <c r="DO31" s="214" t="e">
        <f>IF('Социально-коммуникативное разви'!#REF!="","",IF('Социально-коммуникативное разви'!M33="","",IF('Социально-коммуникативное разви'!N33="","",IF('Социально-коммуникативное разви'!#REF!="","",IF('Социально-коммуникативное разви'!AI33="","",IF('Социально-коммуникативное разви'!AN33="","",IF('Социально-коммуникативное разви'!AO33="","",IF('Социально-коммуникативное разви'!#REF!="","",IF('Социально-коммуникативное разви'!AP33="","",IF('Социально-коммуникативное разви'!#REF!="","",IF('Социально-коммуникативное разви'!AQ33="","",IF('Социально-коммуникативное разви'!AR33="","",IF('Социально-коммуникативное разви'!AS33="","",IF('Социально-коммуникативное разви'!#REF!="","",IF('Социально-коммуникативное разви'!AT33="","",IF('Социально-коммуникативное разви'!AV33="","",IF('Социально-коммуникативное разви'!AW33="","",IF('Социально-коммуникативное разви'!AX33="","",IF('Социально-коммуникативное разви'!AY33="","",IF('Физическое развитие'!K32="","",IF('Физическое развитие'!#REF!="","",('Социально-коммуникативное разви'!#REF!+'Социально-коммуникативное разви'!M33+'Социально-коммуникативное разви'!N33+'Социально-коммуникативное разви'!#REF!+'Социально-коммуникативное разви'!AI33+'Социально-коммуникативное разви'!AN33+'Социально-коммуникативное разви'!AO33+'Социально-коммуникативное разви'!#REF!+'Социально-коммуникативное разви'!AP33+'Социально-коммуникативное разви'!#REF!+'Социально-коммуникативное разви'!AQ33+'Социально-коммуникативное разви'!AR33+'Социально-коммуникативное разви'!AS33+'Социально-коммуникативное разви'!#REF!+'Социально-коммуникативное разви'!AT33+'Социально-коммуникативное разви'!AV33+'Социально-коммуникативное разви'!AW33+'Социально-коммуникативное разви'!AX33+'Социально-коммуникативное разви'!AY33+'Физическое развитие'!K32+'Физическое развитие'!#REF!)/21)))))))))))))))))))))</f>
        <v>#REF!</v>
      </c>
      <c r="DP31" s="82" t="str">
        <f>'Целевые ориентиры'!CN32</f>
        <v/>
      </c>
      <c r="DQ31" s="82" t="str">
        <f>IF('Социально-коммуникативное разви'!D33="","",IF('Социально-коммуникативное разви'!D33=2,"сформирован",IF('Социально-коммуникативное разви'!D33=0,"не сформирован", "в стадии формирования")))</f>
        <v/>
      </c>
      <c r="DR31" s="82" t="str">
        <f>IF('Социально-коммуникативное разви'!E33="","",IF('Социально-коммуникативное разви'!E33=2,"сформирован",IF('Социально-коммуникативное разви'!E33=0,"не сформирован", "в стадии формирования")))</f>
        <v/>
      </c>
      <c r="DS31" s="82" t="str">
        <f>IF('Социально-коммуникативное разви'!F33="","",IF('Социально-коммуникативное разви'!F33=2,"сформирован",IF('Социально-коммуникативное разви'!F33=0,"не сформирован", "в стадии формирования")))</f>
        <v/>
      </c>
      <c r="DT31" s="82"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DU31" s="82" t="str">
        <f>IF('Социально-коммуникативное разви'!Q33="","",IF('Социально-коммуникативное разви'!Q33=2,"сформирован",IF('Социально-коммуникативное разви'!Q33=0,"не сформирован", "в стадии формирования")))</f>
        <v/>
      </c>
      <c r="DV31" s="82" t="str">
        <f>IF('Социально-коммуникативное разви'!R33="","",IF('Социально-коммуникативное разви'!R33=2,"сформирован",IF('Социально-коммуникативное разви'!R33=0,"не сформирован", "в стадии формирования")))</f>
        <v/>
      </c>
      <c r="DW31" s="82" t="str">
        <f>IF('Социально-коммуникативное разви'!S33="","",IF('Социально-коммуникативное разви'!S33=2,"сформирован",IF('Социально-коммуникативное разви'!S33=0,"не сформирован", "в стадии формирования")))</f>
        <v/>
      </c>
      <c r="DX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1" s="82" t="str">
        <f>IF('Социально-коммуникативное разви'!T33="","",IF('Социально-коммуникативное разви'!T33=2,"сформирован",IF('Социально-коммуникативное разви'!T33=0,"не сформирован", "в стадии формирования")))</f>
        <v/>
      </c>
      <c r="EB31" s="82" t="str">
        <f>IF('Социально-коммуникативное разви'!Y33="","",IF('Социально-коммуникативное разви'!Y33=2,"сформирован",IF('Социально-коммуникативное разви'!Y33=0,"не сформирован", "в стадии формирования")))</f>
        <v/>
      </c>
      <c r="EC31" s="82" t="str">
        <f>IF('Социально-коммуникативное разви'!Z33="","",IF('Социально-коммуникативное разви'!Z33=2,"сформирован",IF('Социально-коммуникативное разви'!Z33=0,"не сформирован", "в стадии формирования")))</f>
        <v/>
      </c>
      <c r="ED31" s="82" t="str">
        <f>IF('Социально-коммуникативное разви'!AU33="","",IF('Социально-коммуникативное разви'!AU33=2,"сформирован",IF('Социально-коммуникативное разви'!AU33=0,"не сформирован", "в стадии формирования")))</f>
        <v/>
      </c>
      <c r="EE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1" s="82" t="str">
        <f>IF('Социально-коммуникативное разви'!AZ33="","",IF('Социально-коммуникативное разви'!AZ33=2,"сформирован",IF('Социально-коммуникативное разви'!AZ33=0,"не сформирован", "в стадии формирования")))</f>
        <v/>
      </c>
      <c r="EG31" s="82" t="str">
        <f>IF('Социально-коммуникативное разви'!BA33="","",IF('Социально-коммуникативное разви'!BA33=2,"сформирован",IF('Социально-коммуникативное разви'!BA33=0,"не сформирован", "в стадии формирования")))</f>
        <v/>
      </c>
      <c r="EH31" s="82" t="str">
        <f>IF('Социально-коммуникативное разви'!BB33="","",IF('Социально-коммуникативное разви'!BB33=2,"сформирован",IF('Социально-коммуникативное разви'!BB33=0,"не сформирован", "в стадии формирования")))</f>
        <v/>
      </c>
      <c r="EI31" s="82" t="str">
        <f>IF('Познавательное развитие'!G33="","",IF('Познавательное развитие'!G33=2,"сформирован",IF('Познавательное развитие'!G33=0,"не сформирован", "в стадии формирования")))</f>
        <v/>
      </c>
      <c r="EJ31" s="82" t="e">
        <f>IF('Познавательное развитие'!#REF!="","",IF('Познавательное развитие'!#REF!=2,"сформирован",IF('Познавательное развитие'!#REF!=0,"не сформирован", "в стадии формирования")))</f>
        <v>#REF!</v>
      </c>
      <c r="EK31" s="82" t="str">
        <f>IF('Познавательное развитие'!H33="","",IF('Познавательное развитие'!H33=2,"сформирован",IF('Познавательное развитие'!H33=0,"не сформирован", "в стадии формирования")))</f>
        <v/>
      </c>
      <c r="EL31" s="82" t="e">
        <f>IF('Познавательное развитие'!#REF!="","",IF('Познавательное развитие'!#REF!=2,"сформирован",IF('Познавательное развитие'!#REF!=0,"не сформирован", "в стадии формирования")))</f>
        <v>#REF!</v>
      </c>
      <c r="EM31" s="82" t="str">
        <f>IF('Познавательное развитие'!T33="","",IF('Познавательное развитие'!T33=2,"сформирован",IF('Познавательное развитие'!T33=0,"не сформирован", "в стадии формирования")))</f>
        <v/>
      </c>
      <c r="EN31" s="82" t="e">
        <f>IF('Познавательное развитие'!#REF!="","",IF('Познавательное развитие'!#REF!=2,"сформирован",IF('Познавательное развитие'!#REF!=0,"не сформирован", "в стадии формирования")))</f>
        <v>#REF!</v>
      </c>
      <c r="EO31" s="82" t="str">
        <f>IF('Познавательное развитие'!U33="","",IF('Познавательное развитие'!U33=2,"сформирован",IF('Познавательное развитие'!U33=0,"не сформирован", "в стадии формирования")))</f>
        <v/>
      </c>
      <c r="EP31" s="82" t="str">
        <f>IF('Познавательное развитие'!W33="","",IF('Познавательное развитие'!W33=2,"сформирован",IF('Познавательное развитие'!W33=0,"не сформирован", "в стадии формирования")))</f>
        <v/>
      </c>
      <c r="EQ31" s="82" t="str">
        <f>IF('Познавательное развитие'!X33="","",IF('Познавательное развитие'!X33=2,"сформирован",IF('Познавательное развитие'!X33=0,"не сформирован", "в стадии формирования")))</f>
        <v/>
      </c>
      <c r="ER31" s="82" t="str">
        <f>IF('Познавательное развитие'!AB33="","",IF('Познавательное развитие'!AB33=2,"сформирован",IF('Познавательное развитие'!AB33=0,"не сформирован", "в стадии формирования")))</f>
        <v/>
      </c>
      <c r="ES31" s="82" t="str">
        <f>IF('Познавательное развитие'!AC33="","",IF('Познавательное развитие'!AC33=2,"сформирован",IF('Познавательное развитие'!AC33=0,"не сформирован", "в стадии формирования")))</f>
        <v/>
      </c>
      <c r="ET31" s="82" t="str">
        <f>IF('Познавательное развитие'!AD33="","",IF('Познавательное развитие'!AD33=2,"сформирован",IF('Познавательное развитие'!AD33=0,"не сформирован", "в стадии формирования")))</f>
        <v/>
      </c>
      <c r="EU31" s="82" t="str">
        <f>IF('Познавательное развитие'!AE33="","",IF('Познавательное развитие'!AE33=2,"сформирован",IF('Познавательное развитие'!AE33=0,"не сформирован", "в стадии формирования")))</f>
        <v/>
      </c>
      <c r="EV31" s="82" t="str">
        <f>IF('Познавательное развитие'!AF33="","",IF('Познавательное развитие'!AF33=2,"сформирован",IF('Познавательное развитие'!AF33=0,"не сформирован", "в стадии формирования")))</f>
        <v/>
      </c>
      <c r="EW31" s="82" t="e">
        <f>IF('Познавательное развитие'!#REF!="","",IF('Познавательное развитие'!#REF!=2,"сформирован",IF('Познавательное развитие'!#REF!=0,"не сформирован", "в стадии формирования")))</f>
        <v>#REF!</v>
      </c>
      <c r="EX31" s="82" t="str">
        <f>IF('Познавательное развитие'!AG33="","",IF('Познавательное развитие'!AG33=2,"сформирован",IF('Познавательное развитие'!AG33=0,"не сформирован", "в стадии формирования")))</f>
        <v/>
      </c>
      <c r="EY31" s="82" t="str">
        <f>IF('Познавательное развитие'!AH33="","",IF('Познавательное развитие'!AH33=2,"сформирован",IF('Познавательное развитие'!AH33=0,"не сформирован", "в стадии формирования")))</f>
        <v/>
      </c>
      <c r="EZ31" s="82" t="e">
        <f>IF('Познавательное развитие'!#REF!="","",IF('Познавательное развитие'!#REF!=2,"сформирован",IF('Познавательное развитие'!#REF!=0,"не сформирован", "в стадии формирования")))</f>
        <v>#REF!</v>
      </c>
      <c r="FA31" s="82" t="str">
        <f>IF('Познавательное развитие'!AI33="","",IF('Познавательное развитие'!AI33=2,"сформирован",IF('Познавательное развитие'!AI33=0,"не сформирован", "в стадии формирования")))</f>
        <v/>
      </c>
      <c r="FB31" s="82" t="str">
        <f>IF('Познавательное развитие'!AJ33="","",IF('Познавательное развитие'!AJ33=2,"сформирован",IF('Познавательное развитие'!AJ33=0,"не сформирован", "в стадии формирования")))</f>
        <v/>
      </c>
      <c r="FC31" s="82" t="str">
        <f>IF('Познавательное развитие'!AK33="","",IF('Познавательное развитие'!AK33=2,"сформирован",IF('Познавательное развитие'!AK33=0,"не сформирован", "в стадии формирования")))</f>
        <v/>
      </c>
      <c r="FD31" s="82" t="str">
        <f>IF('Познавательное развитие'!AL33="","",IF('Познавательное развитие'!AL33=2,"сформирован",IF('Познавательное развитие'!AL33=0,"не сформирован", "в стадии формирования")))</f>
        <v/>
      </c>
      <c r="FE31" s="82" t="str">
        <f>IF('Речевое развитие'!Q32="","",IF('Речевое развитие'!Q32=2,"сформирован",IF('Речевое развитие'!Q32=0,"не сформирован", "в стадии формирования")))</f>
        <v/>
      </c>
      <c r="FF31" s="82" t="str">
        <f>IF('Речевое развитие'!R32="","",IF('Речевое развитие'!R32=2,"сформирован",IF('Речевое развитие'!R32=0,"не сформирован", "в стадии формирования")))</f>
        <v/>
      </c>
      <c r="FG31" s="82" t="str">
        <f>IF('Речевое развитие'!S32="","",IF('Речевое развитие'!S32=2,"сформирован",IF('Речевое развитие'!S32=0,"не сформирован", "в стадии формирования")))</f>
        <v/>
      </c>
      <c r="FH31" s="82" t="str">
        <f>IF('Речевое развитие'!T32="","",IF('Речевое развитие'!T32=2,"сформирован",IF('Речевое развитие'!T32=0,"не сформирован", "в стадии формирования")))</f>
        <v/>
      </c>
      <c r="FI31" s="82" t="str">
        <f>IF('Речевое развитие'!U32="","",IF('Речевое развитие'!U32=2,"сформирован",IF('Речевое развитие'!U32=0,"не сформирован", "в стадии формирования")))</f>
        <v/>
      </c>
      <c r="FJ31" s="82" t="e">
        <f>IF('Речевое развитие'!#REF!="","",IF('Речевое развитие'!#REF!=2,"сформирован",IF('Речевое развитие'!#REF!=0,"не сформирован", "в стадии формирования")))</f>
        <v>#REF!</v>
      </c>
      <c r="FK31" s="82" t="str">
        <f>IF('Художественно-эстетическое разв'!S33="","",IF('Художественно-эстетическое разв'!S33=2,"сформирован",IF('Художественно-эстетическое разв'!S33=0,"не сформирован", "в стадии формирования")))</f>
        <v/>
      </c>
      <c r="FL31" s="82" t="str">
        <f>IF('Художественно-эстетическое разв'!T33="","",IF('Художественно-эстетическое разв'!T33=2,"сформирован",IF('Художественно-эстетическое разв'!T33=0,"не сформирован", "в стадии формирования")))</f>
        <v/>
      </c>
      <c r="FM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1" s="82" t="str">
        <f>IF('Физическое развитие'!T32="","",IF('Физическое развитие'!T32=2,"сформирован",IF('Физическое развитие'!T32=0,"не сформирован", "в стадии формирования")))</f>
        <v/>
      </c>
      <c r="FO31" s="82" t="str">
        <f>IF('Физическое развитие'!U32="","",IF('Физическое развитие'!U32=2,"сформирован",IF('Физическое развитие'!U32=0,"не сформирован", "в стадии формирования")))</f>
        <v/>
      </c>
      <c r="FP31" s="82" t="str">
        <f>IF('Физическое развитие'!V32="","",IF('Физическое развитие'!V32=2,"сформирован",IF('Физическое развитие'!V32=0,"не сформирован", "в стадии формирования")))</f>
        <v/>
      </c>
      <c r="FQ31" s="82" t="e">
        <f>IF('Физическое развитие'!#REF!="","",IF('Физическое развитие'!#REF!=2,"сформирован",IF('Физическое развитие'!#REF!=0,"не сформирован", "в стадии формирования")))</f>
        <v>#REF!</v>
      </c>
      <c r="FR31" s="214" t="str">
        <f>IF('Социально-коммуникативное разви'!D33="","",IF('Социально-коммуникативное разви'!E33="","",IF('Социально-коммуникативное разви'!F33="","",IF('Социально-коммуникативное разви'!G33="","",IF('Социально-коммуникативное разви'!Q33="","",IF('Социально-коммуникативное разви'!R33="","",IF('Социально-коммуникативное разви'!S33="","",IF('Социально-коммуникативное разви'!#REF!="","",IF('Социально-коммуникативное разви'!#REF!="","",IF('Социально-коммуникативное разви'!#REF!="","",IF('Социально-коммуникативное разви'!T33="","",IF('Социально-коммуникативное разви'!Y33="","",IF('Социально-коммуникативное разви'!Z33="","",IF('Социально-коммуникативное разви'!AU33="","",IF('Социально-коммуникативное разви'!#REF!="","",IF('Социально-коммуникативное разви'!AZ33="","",IF('Социально-коммуникативное разви'!BA33="","",IF('Социально-коммуникативное разви'!BB33="","",IF('Познавательное развитие'!G33="","",IF('Познавательное развитие'!#REF!="","",IF('Познавательное развитие'!H33="","",IF('Познавательное развитие'!#REF!="","",IF('Познавательное развитие'!T33="","",IF('Познавательное развитие'!#REF!="","",IF('Познавательное развитие'!U33="","",IF('Познавательное развитие'!W33="","",IF('Познавательное развитие'!X33="","",IF('Познавательное развитие'!AB33="","",IF('Познавательное развитие'!AC33="","",IF('Познавательное развитие'!AD33="","",IF('Познавательное развитие'!AE33="","",IF('Познавательное развитие'!AF33="","",IF('Познавательное развитие'!#REF!="","",IF('Познавательное развитие'!AG33="","",IF('Познавательное развитие'!AH33="","",IF('Познавательное развитие'!#REF!="","",IF('Познавательное развитие'!AI33="","",IF('Познавательное развитие'!AJ33="","",IF('Познавательное развитие'!AK33="","",IF('Познавательное развитие'!AL33="","",IF('Речевое развитие'!Q32="","",IF('Речевое развитие'!R32="","",IF('Речевое развитие'!S32="","",IF('Речевое развитие'!T32="","",IF('Речевое развитие'!U32="","",IF('Речевое развитие'!#REF!="","",IF('Художественно-эстетическое разв'!S33="","",IF('Художественно-эстетическое разв'!T33="","",IF('Художественно-эстетическое разв'!#REF!="","",IF('Физическое развитие'!T32="","",IF('Физическое развитие'!U32="","",IF('Физическое развитие'!V32="","",IF('Физическое развитие'!#REF!="","",('Социально-коммуникативное разви'!D33+'Социально-коммуникативное разви'!E33+'Социально-коммуникативное разви'!F33+'Социально-коммуникативное разви'!G33+'Социально-коммуникативное разви'!Q33+'Социально-коммуникативное разви'!R33+'Социально-коммуникативное разви'!S33+'Социально-коммуникативное разви'!#REF!+'Социально-коммуникативное разви'!#REF!+'Социально-коммуникативное разви'!#REF!+'Социально-коммуникативное разви'!T33+'Социально-коммуникативное разви'!Y33+'Социально-коммуникативное разви'!Z33+'Социально-коммуникативное разви'!AU33+'Социально-коммуникативное разви'!#REF!+'Социально-коммуникативное разви'!AZ33+'Социально-коммуникативное разви'!BA33+'Социально-коммуникативное разви'!BB33+'Познавательное развитие'!G33+'Познавательное развитие'!#REF!+'Познавательное развитие'!H33+'Познавательное развитие'!#REF!+'Познавательное развитие'!T33+'Познавательное развитие'!#REF!+'Познавательное развитие'!U33+'Познавательное развитие'!W33+'Познавательное развитие'!X33+'Познавательное развитие'!AB33+'Познавательное развитие'!AC33+'Познавательное развитие'!AD33+'Познавательное развитие'!AE33+'Познавательное развитие'!AF33+'Познавательное развитие'!#REF!+'Познавательное развитие'!AG33+'Познавательное развитие'!AH33+'Познавательное развитие'!#REF!+'Познавательное развитие'!AI33+'Познавательное развитие'!AJ33+'Познавательное развитие'!AK33+'Познавательное развитие'!AL33+'Речевое развитие'!Q32+'Речевое развитие'!R32+'Речевое развитие'!S32+'Речевое развитие'!T32+'Речевое развитие'!U32+'Речевое развитие'!#REF!+'Художественно-эстетическое разв'!S33+'Художественно-эстетическое разв'!T33+'Художественно-эстетическое разв'!#REF!+'Физическое развитие'!T32+'Физическое развитие'!U32+'Физическое развитие'!V32+'Физическое развитие'!#REF!)/53)))))))))))))))))))))))))))))))))))))))))))))))))))))</f>
        <v/>
      </c>
      <c r="FS31" s="82" t="str">
        <f>'Целевые ориентиры'!EC32</f>
        <v/>
      </c>
    </row>
    <row r="32" spans="1:175">
      <c r="A32" s="82">
        <f>список!A31</f>
        <v>30</v>
      </c>
      <c r="B32" s="82" t="str">
        <f>IF(список!B31="","",список!B31)</f>
        <v/>
      </c>
      <c r="C32" s="82">
        <f>список!C31</f>
        <v>0</v>
      </c>
      <c r="D32" s="82" t="str">
        <f>IF('Социально-коммуникативное разви'!AA34="","",IF('Социально-коммуникативное разви'!AA34=2,"сформирован",IF('Социально-коммуникативное разви'!AA34=0,"не сформирован", "в стадии формирования")))</f>
        <v/>
      </c>
      <c r="E32" s="82" t="str">
        <f>IF('Социально-коммуникативное разви'!AF34="","",IF('Социально-коммуникативное разви'!AF34=2,"сформирован",IF('Социально-коммуникативное разви'!AF34=0,"не сформирован", "в стадии формирования")))</f>
        <v/>
      </c>
      <c r="F32" s="82" t="str">
        <f>IF('Социально-коммуникативное разви'!AG34="","",IF('Социально-коммуникативное разви'!AG34=2,"сформирован",IF('Социально-коммуникативное разви'!AG34=0,"не сформирован", "в стадии формирования")))</f>
        <v/>
      </c>
      <c r="G32" s="82" t="str">
        <f>IF('Социально-коммуникативное разви'!AH34="","",IF('Социально-коммуникативное разви'!AH34=2,"сформирован",IF('Социально-коммуникативное разви'!AH34=0,"не сформирован", "в стадии формирования")))</f>
        <v/>
      </c>
      <c r="H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2" s="82" t="str">
        <f>IF('Социально-коммуникативное разви'!AJ34="","",IF('Социально-коммуникативное разви'!AJ34=2,"сформирован",IF('Социально-коммуникативное разви'!AJ34=0,"не сформирован", "в стадии формирования")))</f>
        <v/>
      </c>
      <c r="K32" s="82" t="str">
        <f>IF('Социально-коммуникативное разви'!AK34="","",IF('Социально-коммуникативное разви'!AK34=2,"сформирован",IF('Социально-коммуникативное разви'!AK34=0,"не сформирован", "в стадии формирования")))</f>
        <v/>
      </c>
      <c r="L32" s="82" t="e">
        <f>IF('Познавательное развитие'!#REF!="","",IF('Познавательное развитие'!#REF!=2,"сформирован",IF('Познавательное развитие'!#REF!=0,"не сформирован", "в стадии формирования")))</f>
        <v>#REF!</v>
      </c>
      <c r="M32" s="82" t="str">
        <f>IF('Познавательное развитие'!D34="","",IF('Познавательное развитие'!D34=2,"сформирован",IF('Познавательное развитие'!D34=0,"не сформирован", "в стадии формирования")))</f>
        <v/>
      </c>
      <c r="N32" s="82" t="e">
        <f>IF('Познавательное развитие'!#REF!="","",IF('Познавательное развитие'!#REF!=2,"сформирован",IF('Познавательное развитие'!#REF!=0,"не сформирован", "в стадии формирования")))</f>
        <v>#REF!</v>
      </c>
      <c r="O32" s="82" t="str">
        <f>IF('Познавательное развитие'!I34="","",IF('Познавательное развитие'!I34=2,"сформирован",IF('Познавательное развитие'!I34=0,"не сформирован", "в стадии формирования")))</f>
        <v/>
      </c>
      <c r="P32" s="82" t="str">
        <f>IF('Познавательное развитие'!M34="","",IF('Познавательное развитие'!M34=2,"сформирован",IF('Познавательное развитие'!M34=0,"не сформирован", "в стадии формирования")))</f>
        <v/>
      </c>
      <c r="Q32" s="82" t="str">
        <f>IF('Познавательное развитие'!N34="","",IF('Познавательное развитие'!N34=2,"сформирован",IF('Познавательное развитие'!N34=0,"не сформирован", "в стадии формирования")))</f>
        <v/>
      </c>
      <c r="R32" s="82" t="str">
        <f>IF('Познавательное развитие'!O34="","",IF('Познавательное развитие'!O34=2,"сформирован",IF('Познавательное развитие'!O34=0,"не сформирован", "в стадии формирования")))</f>
        <v/>
      </c>
      <c r="S32" s="82" t="str">
        <f>IF('Познавательное развитие'!P34="","",IF('Познавательное развитие'!P34=2,"сформирован",IF('Познавательное развитие'!P34=0,"не сформирован", "в стадии формирования")))</f>
        <v/>
      </c>
      <c r="T32" s="82" t="str">
        <f>IF('Познавательное развитие'!Q34="","",IF('Познавательное развитие'!Q34=2,"сформирован",IF('Познавательное развитие'!Q34=0,"не сформирован", "в стадии формирования")))</f>
        <v/>
      </c>
      <c r="U32" s="82" t="str">
        <f>IF('Познавательное развитие'!Y34="","",IF('Познавательное развитие'!Y34=2,"сформирован",IF('Познавательное развитие'!Y34=0,"не сформирован", "в стадии формирования")))</f>
        <v/>
      </c>
      <c r="V32" s="82"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W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2" s="82" t="str">
        <f>IF('Художественно-эстетическое разв'!G34="","",IF('Художественно-эстетическое разв'!G34=2,"сформирован",IF('Художественно-эстетическое разв'!G34=0,"не сформирован", "в стадии формирования")))</f>
        <v/>
      </c>
      <c r="Y32" s="82" t="str">
        <f>IF('Художественно-эстетическое разв'!H34="","",IF('Художественно-эстетическое разв'!H34=2,"сформирован",IF('Художественно-эстетическое разв'!H34=0,"не сформирован", "в стадии формирования")))</f>
        <v/>
      </c>
      <c r="Z32" s="82" t="str">
        <f>IF('Художественно-эстетическое разв'!I34="","",IF('Художественно-эстетическое разв'!I34=2,"сформирован",IF('Художественно-эстетическое разв'!I34=0,"не сформирован", "в стадии формирования")))</f>
        <v/>
      </c>
      <c r="AA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2" s="82" t="str">
        <f>IF('Художественно-эстетическое разв'!L34="","",IF('Художественно-эстетическое разв'!L34=2,"сформирован",IF('Художественно-эстетическое разв'!L34=0,"не сформирован", "в стадии формирования")))</f>
        <v/>
      </c>
      <c r="AC32" s="82" t="str">
        <f>IF('Художественно-эстетическое разв'!M34="","",IF('Художественно-эстетическое разв'!M34=2,"сформирован",IF('Художественно-эстетическое разв'!M34=0,"не сформирован", "в стадии формирования")))</f>
        <v/>
      </c>
      <c r="AD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2" s="82" t="str">
        <f>IF('Художественно-эстетическое разв'!U34="","",IF('Художественно-эстетическое разв'!U34=2,"сформирован",IF('Художественно-эстетическое разв'!U34=0,"не сформирован", "в стадии формирования")))</f>
        <v/>
      </c>
      <c r="AG32" s="82" t="str">
        <f>IF('Физическое развитие'!W33="","",IF('Физическое развитие'!W33=2,"сформирован",IF('Физическое развитие'!W33=0,"не сформирован", "в стадии формирования")))</f>
        <v/>
      </c>
      <c r="AH32" s="214" t="str">
        <f>IF('Социально-коммуникативное разви'!AA34="","",IF('Социально-коммуникативное разви'!AF34="","",IF('Социально-коммуникативное разви'!AG34="","",IF('Социально-коммуникативное разви'!AH34="","",IF('Социально-коммуникативное разви'!#REF!="","",IF('Социально-коммуникативное разви'!#REF!="","",IF('Социально-коммуникативное разви'!AJ34="","",IF('Социально-коммуникативное разви'!AK34="","",IF('Познавательное развитие'!#REF!="","",IF('Познавательное развитие'!D34="","",IF('Познавательное развитие'!#REF!="","",IF('Познавательное развитие'!I34="","",IF('Познавательное развитие'!M34="","",IF('Познавательное развитие'!N34="","",IF('Познавательное развитие'!O34="","",IF('Познавательное развитие'!P34="","",IF('Познавательное развитие'!Q34="","",IF('Познавательное развитие'!Y34="","",IF('Художественно-эстетическое разв'!D34="","",IF('Художественно-эстетическое разв'!#REF!="","",IF('Художественно-эстетическое разв'!G34="","",IF('Художественно-эстетическое разв'!H34="","",IF('Художественно-эстетическое разв'!I34="","",IF('Художественно-эстетическое разв'!#REF!="","",IF('Художественно-эстетическое разв'!L34="","",IF('Художественно-эстетическое разв'!M34="","",IF('Художественно-эстетическое разв'!#REF!="","",IF('Художественно-эстетическое разв'!#REF!="","",IF('Художественно-эстетическое разв'!U34="","",IF('Физическое развитие'!#REF!="","",('Социально-коммуникативное разви'!AA34+'Социально-коммуникативное разви'!AF34+'Социально-коммуникативное разви'!AG34+'Социально-коммуникативное разви'!AH34+'Социально-коммуникативное разви'!#REF!+'Социально-коммуникативное разви'!#REF!+'Социально-коммуникативное разви'!AJ34+'Социально-коммуникативное разви'!AK34+'Познавательное развитие'!#REF!+'Познавательное развитие'!D34+'Познавательное развитие'!#REF!+'Познавательное развитие'!I34+'Познавательное развитие'!M34+'Познавательное развитие'!N34+'Познавательное развитие'!O34+'Познавательное развитие'!P34+'Познавательное развитие'!Q34+'Познавательное развитие'!Y34+'Художественно-эстетическое разв'!D34+'Художественно-эстетическое разв'!#REF!+'Художественно-эстетическое разв'!G34+'Художественно-эстетическое разв'!H34+'Художественно-эстетическое разв'!I34+'Художественно-эстетическое разв'!#REF!+'Художественно-эстетическое разв'!L34+'Художественно-эстетическое разв'!M34+'Художественно-эстетическое разв'!#REF!+'Художественно-эстетическое разв'!#REF!+'Художественно-эстетическое разв'!U34+'Физическое развитие'!#REF!)/30))))))))))))))))))))))))))))))</f>
        <v/>
      </c>
      <c r="AI32" s="82" t="str">
        <f>'Целевые ориентиры'!AA33</f>
        <v/>
      </c>
      <c r="AJ32" s="82"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AK32" s="82"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AL32" s="82" t="str">
        <f>IF('Социально-коммуникативное разви'!I34="","",IF('Социально-коммуникативное разви'!I34=2,"сформирован",IF('Социально-коммуникативное разви'!I34=0,"не сформирован", "в стадии формирования")))</f>
        <v/>
      </c>
      <c r="AM32" s="82" t="str">
        <f>IF('Социально-коммуникативное разви'!J34="","",IF('Социально-коммуникативное разви'!J34=2,"сформирован",IF('Социально-коммуникативное разви'!J34=0,"не сформирован", "в стадии формирования")))</f>
        <v/>
      </c>
      <c r="AN32" s="82"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AO32" s="82"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AP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2" s="82" t="str">
        <f>IF('Социально-коммуникативное разви'!X34="","",IF('Социально-коммуникативное разви'!X34=2,"сформирован",IF('Социально-коммуникативное разви'!X34=0,"не сформирован", "в стадии формирования")))</f>
        <v/>
      </c>
      <c r="AR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2" s="82" t="e">
        <f>IF('Познавательное развитие'!#REF!="","",IF('Познавательное развитие'!#REF!=2,"сформирован",IF('Познавательное развитие'!#REF!=0,"не сформирован", "в стадии формирования")))</f>
        <v>#REF!</v>
      </c>
      <c r="AT32" s="82" t="str">
        <f>IF('Познавательное развитие'!V34="","",IF('Познавательное развитие'!V34=2,"сформирован",IF('Познавательное развитие'!V34=0,"не сформирован", "в стадии формирования")))</f>
        <v/>
      </c>
      <c r="AU32" s="82" t="str">
        <f>IF('Художественно-эстетическое разв'!Z34="","",IF('Художественно-эстетическое разв'!Z34=2,"сформирован",IF('Художественно-эстетическое разв'!Z34=0,"не сформирован", "в стадии формирования")))</f>
        <v/>
      </c>
      <c r="AV32" s="82" t="str">
        <f>IF('Художественно-эстетическое разв'!AE34="","",IF('Художественно-эстетическое разв'!AE34=2,"сформирован",IF('Художественно-эстетическое разв'!AE34=0,"не сформирован", "в стадии формирования")))</f>
        <v/>
      </c>
      <c r="AW32" s="82" t="e">
        <f>IF('Физическое развитие'!#REF!="","",IF('Физическое развитие'!#REF!=2,"сформирован",IF('Физическое развитие'!#REF!=0,"не сформирован", "в стадии формирования")))</f>
        <v>#REF!</v>
      </c>
      <c r="AX32" s="82" t="e">
        <f>IF('Физическое развитие'!#REF!="","",IF('Физическое развитие'!#REF!=2,"сформирован",IF('Физическое развитие'!#REF!=0,"не сформирован", "в стадии формирования")))</f>
        <v>#REF!</v>
      </c>
      <c r="AY32" s="214" t="str">
        <f>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разви'!#REF!="","",IF('Социально-коммуникативное разви'!X34="","",IF('Социально-коммуникативное разви'!#REF!="","",IF('Познавательное развитие'!#REF!="","",IF('Познавательное развитие'!V34="","",IF('Художественно-эстетическое разв'!Z34="","",IF('Художественно-эстетическое разв'!AE34="","",IF('Физическое развитие'!#REF!="","",IF('Физическое развитие'!#REF!="","",('Социально-коммуникативное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разви'!#REF!+'Социально-коммуникативное разви'!X34+'Социально-коммуникативное разви'!#REF!+'Познавательное развитие'!#REF!+'Познавательное развитие'!V34+'Художественно-эстетическое разв'!Z34+'Художественно-эстетическое разв'!AE34+'Физическое развитие'!#REF!+'Физическое развитие'!#REF!)/15)))))))))))))))</f>
        <v/>
      </c>
      <c r="AZ32" s="82" t="str">
        <f>'Целевые ориентиры'!AM33</f>
        <v/>
      </c>
      <c r="BA32" s="82" t="str">
        <f>IF('Социально-коммуникативное разви'!U34="","",IF('Социально-коммуникативное разви'!U34=2,"сформирован",IF('Социально-коммуникативное разви'!U34=0,"не сформирован", "в стадии формирования")))</f>
        <v/>
      </c>
      <c r="BB32" s="82" t="str">
        <f>IF('Социально-коммуникативное разви'!V34="","",IF('Социально-коммуникативное разви'!V34=2,"сформирован",IF('Социально-коммуникативное разви'!V34=0,"не сформирован", "в стадии формирования")))</f>
        <v/>
      </c>
      <c r="BC32" s="82" t="str">
        <f>IF('Социально-коммуникативное разви'!W34="","",IF('Социально-коммуникативное разви'!W34=2,"сформирован",IF('Социально-коммуникативное разви'!W34=0,"не сформирован", "в стадии формирования")))</f>
        <v/>
      </c>
      <c r="BD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2" s="82" t="str">
        <f>IF('Художественно-эстетическое разв'!AC34="","",IF('Художественно-эстетическое разв'!AC34=2,"сформирован",IF('Художественно-эстетическое разв'!AC34=0,"не сформирован", "в стадии формирования")))</f>
        <v/>
      </c>
      <c r="BG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2" s="82" t="str">
        <f>IF('Художественно-эстетическое разв'!AD34="","",IF('Художественно-эстетическое разв'!AD34=2,"сформирован",IF('Художественно-эстетическое разв'!AD34=0,"не сформирован", "в стадии формирования")))</f>
        <v/>
      </c>
      <c r="BI32" s="214" t="str">
        <f>IF('Социально-коммуникативное разви'!U34="","",IF('Социально-коммуникативное разви'!V34="","",IF('Социально-коммуникативное разви'!W34="","",IF('Художественно-эстетическое разв'!#REF!="","",IF('Художественно-эстетическое разв'!#REF!="","",IF('Художественно-эстетическое разв'!AC34="","",IF('Художественно-эстетическое разв'!#REF!="","",IF('Художественно-эстетическое разв'!AD34="","",('Социально-коммуникативное разви'!U34+'Социально-коммуникативное разви'!V34+'Социально-коммуникативное разви'!W34+'Художественно-эстетическое разв'!#REF!+'Художественно-эстетическое разв'!#REF!+'Художественно-эстетическое разв'!AC34+'Художественно-эстетическое разв'!#REF!+'Художественно-эстетическое разв'!AD34)/8))))))))</f>
        <v/>
      </c>
      <c r="BJ32" s="82" t="str">
        <f>'Целевые ориентиры'!AT33</f>
        <v/>
      </c>
      <c r="BK32" s="82" t="str">
        <f>IF('Речевое развитие'!D33="","",IF('Речевое развитие'!D33=2,"сформирован",IF('Речевое развитие'!D33=0,"не сформирован", "в стадии формирования")))</f>
        <v/>
      </c>
      <c r="BL32" s="82" t="e">
        <f>IF('Речевое развитие'!#REF!="","",IF('Речевое развитие'!#REF!=2,"сформирован",IF('Речевое развитие'!#REF!=0,"не сформирован", "в стадии формирования")))</f>
        <v>#REF!</v>
      </c>
      <c r="BM32" s="82" t="str">
        <f>IF('Речевое развитие'!E33="","",IF('Речевое развитие'!E33=2,"сформирован",IF('Речевое развитие'!E33=0,"не сформирован", "в стадии формирования")))</f>
        <v/>
      </c>
      <c r="BN32" s="82" t="str">
        <f>IF('Речевое развитие'!F33="","",IF('Речевое развитие'!F33=2,"сформирован",IF('Речевое развитие'!F33=0,"не сформирован", "в стадии формирования")))</f>
        <v/>
      </c>
      <c r="BO32" s="82" t="str">
        <f>IF('Речевое развитие'!G33="","",IF('Речевое развитие'!G33=2,"сформирован",IF('Речевое развитие'!G33=0,"не сформирован", "в стадии формирования")))</f>
        <v/>
      </c>
      <c r="BP32" s="82" t="str">
        <f>IF('Речевое развитие'!H33="","",IF('Речевое развитие'!H33=2,"сформирован",IF('Речевое развитие'!H33=0,"не сформирован", "в стадии формирования")))</f>
        <v/>
      </c>
      <c r="BQ32" s="82" t="e">
        <f>IF('Речевое развитие'!#REF!="","",IF('Речевое развитие'!#REF!=2,"сформирован",IF('Речевое развитие'!#REF!=0,"не сформирован", "в стадии формирования")))</f>
        <v>#REF!</v>
      </c>
      <c r="BR32" s="82" t="str">
        <f>IF('Речевое развитие'!I33="","",IF('Речевое развитие'!I33=2,"сформирован",IF('Речевое развитие'!I33=0,"не сформирован", "в стадии формирования")))</f>
        <v/>
      </c>
      <c r="BS32" s="82" t="str">
        <f>IF('Речевое развитие'!J33="","",IF('Речевое развитие'!J33=2,"сформирован",IF('Речевое развитие'!J33=0,"не сформирован", "в стадии формирования")))</f>
        <v/>
      </c>
      <c r="BT32" s="82" t="str">
        <f>IF('Речевое развитие'!K33="","",IF('Речевое развитие'!K33=2,"сформирован",IF('Речевое развитие'!K33=0,"не сформирован", "в стадии формирования")))</f>
        <v/>
      </c>
      <c r="BU32" s="82" t="str">
        <f>IF('Речевое развитие'!L33="","",IF('Речевое развитие'!L33=2,"сформирован",IF('Речевое развитие'!L33=0,"не сформирован", "в стадии формирования")))</f>
        <v/>
      </c>
      <c r="BV32" s="82" t="str">
        <f>IF('Речевое развитие'!M33="","",IF('Речевое развитие'!M33=2,"сформирован",IF('Речевое развитие'!M33=0,"не сформирован", "в стадии формирования")))</f>
        <v/>
      </c>
      <c r="BW32" s="82" t="str">
        <f>IF('Речевое развитие'!N33="","",IF('Речевое развитие'!N33=2,"сформирован",IF('Речевое развитие'!N33=0,"не сформирован", "в стадии формирования")))</f>
        <v/>
      </c>
      <c r="BX32" s="214" t="str">
        <f>IF('Речевое развитие'!D33="","",IF('Речевое развитие'!#REF!="","",IF('Речевое развитие'!E33="","",IF('Речевое развитие'!F33="","",IF('Речевое развитие'!G33="","",IF('Речевое развитие'!H33="","",IF('Речевое развитие'!#REF!="","",IF('Речевое развитие'!I33="","",IF('Речевое развитие'!J33="","",IF('Речевое развитие'!K33="","",IF('Речевое развитие'!L33="","",IF('Речевое развитие'!M33="","",IF('Речевое развитие'!N33="","",('Речевое развитие'!D33+'Речевое развитие'!#REF!+'Речевое развитие'!E33+'Речевое развитие'!F33+'Речевое развитие'!G33+'Речевое развитие'!H33+'Речевое развитие'!#REF!+'Речевое развитие'!I33+'Речевое развитие'!J33+'Речевое развитие'!K33+'Речевое развитие'!L33+'Речевое развитие'!M33+'Речевое развитие'!N33)/13)))))))))))))</f>
        <v/>
      </c>
      <c r="BY32" s="82" t="str">
        <f>'Целевые ориентиры'!BG33</f>
        <v/>
      </c>
      <c r="BZ32" s="82" t="str">
        <f>IF('Художественно-эстетическое разв'!Y34="","",IF('Художественно-эстетическое разв'!Y34=2,"сформирован",IF('Художественно-эстетическое разв'!Y34=0,"не сформирован", "в стадии формирования")))</f>
        <v/>
      </c>
      <c r="CA32" s="82" t="e">
        <f>IF('Физическое развитие'!#REF!="","",IF('Физическое развитие'!#REF!=2,"сформирован",IF('Физическое развитие'!#REF!=0,"не сформирован", "в стадии формирования")))</f>
        <v>#REF!</v>
      </c>
      <c r="CB32" s="82" t="e">
        <f>IF('Физическое развитие'!#REF!="","",IF('Физическое развитие'!#REF!=2,"сформирован",IF('Физическое развитие'!#REF!=0,"не сформирован", "в стадии формирования")))</f>
        <v>#REF!</v>
      </c>
      <c r="CC32" s="82" t="str">
        <f>IF('Физическое развитие'!D33="","",IF('Физическое развитие'!D33=2,"сформирован",IF('Физическое развитие'!D33=0,"не сформирован", "в стадии формирования")))</f>
        <v/>
      </c>
      <c r="CD32" s="82" t="str">
        <f>IF('Физическое развитие'!E33="","",IF('Физическое развитие'!E33=2,"сформирован",IF('Физическое развитие'!E33=0,"не сформирован", "в стадии формирования")))</f>
        <v/>
      </c>
      <c r="CE32" s="82" t="str">
        <f>IF('Физическое развитие'!F33="","",IF('Физическое развитие'!F33=2,"сформирован",IF('Физическое развитие'!F33=0,"не сформирован", "в стадии формирования")))</f>
        <v/>
      </c>
      <c r="CF32" s="82" t="str">
        <f>IF('Физическое развитие'!H33="","",IF('Физическое развитие'!H33=2,"сформирован",IF('Физическое развитие'!H33=0,"не сформирован", "в стадии формирования")))</f>
        <v/>
      </c>
      <c r="CG32" s="82" t="str">
        <f>IF('Физическое развитие'!I33="","",IF('Физическое развитие'!I33=2,"сформирован",IF('Физическое развитие'!I33=0,"не сформирован", "в стадии формирования")))</f>
        <v/>
      </c>
      <c r="CH32" s="82" t="str">
        <f>IF('Физическое развитие'!J33="","",IF('Физическое развитие'!J33=2,"сформирован",IF('Физическое развитие'!J33=0,"не сформирован", "в стадии формирования")))</f>
        <v/>
      </c>
      <c r="CI32" s="82" t="str">
        <f>IF('Физическое развитие'!L33="","",IF('Физическое развитие'!L33=2,"сформирован",IF('Физическое развитие'!L33=0,"не сформирован", "в стадии формирования")))</f>
        <v/>
      </c>
      <c r="CJ32" s="82" t="str">
        <f>IF('Физическое развитие'!M33="","",IF('Физическое развитие'!M33=2,"сформирован",IF('Физическое развитие'!M33=0,"не сформирован", "в стадии формирования")))</f>
        <v/>
      </c>
      <c r="CK32" s="82" t="e">
        <f>IF('Физическое развитие'!#REF!="","",IF('Физическое развитие'!#REF!=2,"сформирован",IF('Физическое развитие'!#REF!=0,"не сформирован", "в стадии формирования")))</f>
        <v>#REF!</v>
      </c>
      <c r="CL32" s="82" t="e">
        <f>IF('Физическое развитие'!#REF!="","",IF('Физическое развитие'!#REF!=2,"сформирован",IF('Физическое развитие'!#REF!=0,"не сформирован", "в стадии формирования")))</f>
        <v>#REF!</v>
      </c>
      <c r="CM32" s="82" t="e">
        <f>IF('Физическое развитие'!#REF!="","",IF('Физическое развитие'!#REF!=2,"сформирован",IF('Физическое развитие'!#REF!=0,"не сформирован", "в стадии формирования")))</f>
        <v>#REF!</v>
      </c>
      <c r="CN32" s="82" t="str">
        <f>IF('Физическое развитие'!N33="","",IF('Физическое развитие'!N33=2,"сформирован",IF('Физическое развитие'!N33=0,"не сформирован", "в стадии формирования")))</f>
        <v/>
      </c>
      <c r="CO32" s="82" t="str">
        <f>IF('Физическое развитие'!O33="","",IF('Физическое развитие'!O33=2,"сформирован",IF('Физическое развитие'!O33=0,"не сформирован", "в стадии формирования")))</f>
        <v/>
      </c>
      <c r="CP32" s="82" t="str">
        <f>IF('Физическое развитие'!P33="","",IF('Физическое развитие'!P33=2,"сформирован",IF('Физическое развитие'!P33=0,"не сформирован", "в стадии формирования")))</f>
        <v/>
      </c>
      <c r="CQ32" s="82" t="str">
        <f>IF('Физическое развитие'!Q33="","",IF('Физическое развитие'!Q33=2,"сформирован",IF('Физическое развитие'!Q33=0,"не сформирован", "в стадии формирования")))</f>
        <v/>
      </c>
      <c r="CR32" s="214" t="str">
        <f>IF('Художественно-эстетическое разв'!Y34="","",IF('Физическое развитие'!#REF!="","",IF('Физическое развитие'!#REF!="","",IF('Физическое развитие'!D33="","",IF('Физическое развитие'!E33="","",IF('Физическое развитие'!F33="","",IF('Физическое развитие'!H33="","",IF('Физическое развитие'!I33="","",IF('Физическое развитие'!J33="","",IF('Физическое развитие'!L33="","",IF('Физическое развитие'!M33="","",IF('Физическое развитие'!#REF!="","",IF('Физическое развитие'!#REF!="","",IF('Физическое развитие'!#REF!="","",IF('Физическое развитие'!N33="","",IF('Физическое развитие'!O33="","",IF('Физическое развитие'!P33="","",IF('Физическое развитие'!Q33="","",('Художественно-эстетическое разв'!Y34+'Физическое развитие'!#REF!+'Физическое развитие'!#REF!+'Физическое развитие'!D33+'Физическое развитие'!E33+'Физическое развитие'!F33+'Физическое развитие'!H33+'Физическое развитие'!I33+'Физическое развитие'!J33+'Физическое развитие'!L33+'Физическое развитие'!M33+'Физическое развитие'!#REF!+'Физическое развитие'!#REF!+'Физическое развитие'!#REF!+'Физическое развитие'!N33+'Физическое развитие'!O33+'Физическое развитие'!P33+'Физическое развитие'!Q33)/18))))))))))))))))))</f>
        <v/>
      </c>
      <c r="CS32" s="82" t="str">
        <f>'Целевые ориентиры'!BW33</f>
        <v/>
      </c>
      <c r="CT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2" s="82"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CV32" s="82" t="str">
        <f>IF('Социально-коммуникативное разви'!N34="","",IF('Социально-коммуникативное разви'!N34=2,"сформирован",IF('Социально-коммуникативное разви'!N34=0,"не сформирован", "в стадии формирования")))</f>
        <v/>
      </c>
      <c r="CW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2" s="82" t="str">
        <f>IF('Социально-коммуникативное разви'!AI34="","",IF('Социально-коммуникативное разви'!AI34=2,"сформирован",IF('Социально-коммуникативное разви'!AI34=0,"не сформирован", "в стадии формирования")))</f>
        <v/>
      </c>
      <c r="CY32" s="82" t="str">
        <f>IF('Социально-коммуникативное разви'!AN34="","",IF('Социально-коммуникативное разви'!AN34=2,"сформирован",IF('Социально-коммуникативное разви'!AN34=0,"не сформирован", "в стадии формирования")))</f>
        <v/>
      </c>
      <c r="CZ32" s="82" t="str">
        <f>IF('Социально-коммуникативное разви'!AO34="","",IF('Социально-коммуникативное разви'!AO34=2,"сформирован",IF('Социально-коммуникативное разви'!AO34=0,"не сформирован", "в стадии формирования")))</f>
        <v/>
      </c>
      <c r="DA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2" s="82" t="str">
        <f>IF('Социально-коммуникативное разви'!AP34="","",IF('Социально-коммуникативное разви'!AP34=2,"сформирован",IF('Социально-коммуникативное разви'!AP34=0,"не сформирован", "в стадии формирования")))</f>
        <v/>
      </c>
      <c r="DC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2" s="82" t="str">
        <f>IF('Социально-коммуникативное разви'!AQ34="","",IF('Социально-коммуникативное разви'!AQ34=2,"сформирован",IF('Социально-коммуникативное разви'!AQ34=0,"не сформирован", "в стадии формирования")))</f>
        <v/>
      </c>
      <c r="DE32" s="82" t="str">
        <f>IF('Социально-коммуникативное разви'!AR34="","",IF('Социально-коммуникативное разви'!AR34=2,"сформирован",IF('Социально-коммуникативное разви'!AR34=0,"не сформирован", "в стадии формирования")))</f>
        <v/>
      </c>
      <c r="DF32" s="82" t="str">
        <f>IF('Социально-коммуникативное разви'!AS34="","",IF('Социально-коммуникативное разви'!AS34=2,"сформирован",IF('Социально-коммуникативное разви'!AS34=0,"не сформирован", "в стадии формирования")))</f>
        <v/>
      </c>
      <c r="DG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2" s="82" t="str">
        <f>IF('Социально-коммуникативное разви'!AT34="","",IF('Социально-коммуникативное разви'!AT34=2,"сформирован",IF('Социально-коммуникативное разви'!AT34=0,"не сформирован", "в стадии формирования")))</f>
        <v/>
      </c>
      <c r="DI32" s="82" t="str">
        <f>IF('Социально-коммуникативное разви'!AV34="","",IF('Социально-коммуникативное разви'!AV34=2,"сформирован",IF('Социально-коммуникативное разви'!AV34=0,"не сформирован", "в стадии формирования")))</f>
        <v/>
      </c>
      <c r="DJ32" s="82" t="str">
        <f>IF('Социально-коммуникативное разви'!AW34="","",IF('Социально-коммуникативное разви'!AW34=2,"сформирован",IF('Социально-коммуникативное разви'!AW34=0,"не сформирован", "в стадии формирования")))</f>
        <v/>
      </c>
      <c r="DK32" s="82" t="str">
        <f>IF('Социально-коммуникативное разви'!AX34="","",IF('Социально-коммуникативное разви'!AX34=2,"сформирован",IF('Социально-коммуникативное разви'!AX34=0,"не сформирован", "в стадии формирования")))</f>
        <v/>
      </c>
      <c r="DL32" s="82" t="str">
        <f>IF('Социально-коммуникативное разви'!AY34="","",IF('Социально-коммуникативное разви'!AY34=2,"сформирован",IF('Социально-коммуникативное разви'!AY34=0,"не сформирован", "в стадии формирования")))</f>
        <v/>
      </c>
      <c r="DM32" s="82" t="str">
        <f>IF('Физическое развитие'!K33="","",IF('Физическое развитие'!K33=2,"сформирован",IF('Физическое развитие'!K33=0,"не сформирован", "в стадии формирования")))</f>
        <v/>
      </c>
      <c r="DN32" s="82" t="e">
        <f>IF('Физическое развитие'!#REF!="","",IF('Физическое развитие'!#REF!=2,"сформирован",IF('Физическое развитие'!#REF!=0,"не сформирован", "в стадии формирования")))</f>
        <v>#REF!</v>
      </c>
      <c r="DO32" s="214" t="e">
        <f>IF('Социально-коммуникативное разви'!#REF!="","",IF('Социально-коммуникативное разви'!M34="","",IF('Социально-коммуникативное разви'!N34="","",IF('Социально-коммуникативное разви'!#REF!="","",IF('Социально-коммуникативное разви'!AI34="","",IF('Социально-коммуникативное разви'!AN34="","",IF('Социально-коммуникативное разви'!AO34="","",IF('Социально-коммуникативное разви'!#REF!="","",IF('Социально-коммуникативное разви'!AP34="","",IF('Социально-коммуникативное разви'!#REF!="","",IF('Социально-коммуникативное разви'!AQ34="","",IF('Социально-коммуникативное разви'!AR34="","",IF('Социально-коммуникативное разви'!AS34="","",IF('Социально-коммуникативное разви'!#REF!="","",IF('Социально-коммуникативное разви'!AT34="","",IF('Социально-коммуникативное разви'!AV34="","",IF('Социально-коммуникативное разви'!AW34="","",IF('Социально-коммуникативное разви'!AX34="","",IF('Социально-коммуникативное разви'!AY34="","",IF('Физическое развитие'!K33="","",IF('Физическое развитие'!#REF!="","",('Социально-коммуникативное разви'!#REF!+'Социально-коммуникативное разви'!M34+'Социально-коммуникативное разви'!N34+'Социально-коммуникативное разви'!#REF!+'Социально-коммуникативное разви'!AI34+'Социально-коммуникативное разви'!AN34+'Социально-коммуникативное разви'!AO34+'Социально-коммуникативное разви'!#REF!+'Социально-коммуникативное разви'!AP34+'Социально-коммуникативное разви'!#REF!+'Социально-коммуникативное разви'!AQ34+'Социально-коммуникативное разви'!AR34+'Социально-коммуникативное разви'!AS34+'Социально-коммуникативное разви'!#REF!+'Социально-коммуникативное разви'!AT34+'Социально-коммуникативное разви'!AV34+'Социально-коммуникативное разви'!AW34+'Социально-коммуникативное разви'!AX34+'Социально-коммуникативное разви'!AY34+'Физическое развитие'!K33+'Физическое развитие'!#REF!)/21)))))))))))))))))))))</f>
        <v>#REF!</v>
      </c>
      <c r="DP32" s="82" t="str">
        <f>'Целевые ориентиры'!CN33</f>
        <v/>
      </c>
      <c r="DQ32" s="82" t="str">
        <f>IF('Социально-коммуникативное разви'!D34="","",IF('Социально-коммуникативное разви'!D34=2,"сформирован",IF('Социально-коммуникативное разви'!D34=0,"не сформирован", "в стадии формирования")))</f>
        <v/>
      </c>
      <c r="DR32" s="82" t="str">
        <f>IF('Социально-коммуникативное разви'!E34="","",IF('Социально-коммуникативное разви'!E34=2,"сформирован",IF('Социально-коммуникативное разви'!E34=0,"не сформирован", "в стадии формирования")))</f>
        <v/>
      </c>
      <c r="DS32" s="82" t="str">
        <f>IF('Социально-коммуникативное разви'!F34="","",IF('Социально-коммуникативное разви'!F34=2,"сформирован",IF('Социально-коммуникативное разви'!F34=0,"не сформирован", "в стадии формирования")))</f>
        <v/>
      </c>
      <c r="DT32" s="82"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DU32" s="82" t="str">
        <f>IF('Социально-коммуникативное разви'!Q34="","",IF('Социально-коммуникативное разви'!Q34=2,"сформирован",IF('Социально-коммуникативное разви'!Q34=0,"не сформирован", "в стадии формирования")))</f>
        <v/>
      </c>
      <c r="DV32" s="82" t="str">
        <f>IF('Социально-коммуникативное разви'!R34="","",IF('Социально-коммуникативное разви'!R34=2,"сформирован",IF('Социально-коммуникативное разви'!R34=0,"не сформирован", "в стадии формирования")))</f>
        <v/>
      </c>
      <c r="DW32" s="82" t="str">
        <f>IF('Социально-коммуникативное разви'!S34="","",IF('Социально-коммуникативное разви'!S34=2,"сформирован",IF('Социально-коммуникативное разви'!S34=0,"не сформирован", "в стадии формирования")))</f>
        <v/>
      </c>
      <c r="DX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2" s="82" t="str">
        <f>IF('Социально-коммуникативное разви'!T34="","",IF('Социально-коммуникативное разви'!T34=2,"сформирован",IF('Социально-коммуникативное разви'!T34=0,"не сформирован", "в стадии формирования")))</f>
        <v/>
      </c>
      <c r="EB32" s="82" t="str">
        <f>IF('Социально-коммуникативное разви'!Y34="","",IF('Социально-коммуникативное разви'!Y34=2,"сформирован",IF('Социально-коммуникативное разви'!Y34=0,"не сформирован", "в стадии формирования")))</f>
        <v/>
      </c>
      <c r="EC32" s="82" t="str">
        <f>IF('Социально-коммуникативное разви'!Z34="","",IF('Социально-коммуникативное разви'!Z34=2,"сформирован",IF('Социально-коммуникативное разви'!Z34=0,"не сформирован", "в стадии формирования")))</f>
        <v/>
      </c>
      <c r="ED32" s="82" t="str">
        <f>IF('Социально-коммуникативное разви'!AU34="","",IF('Социально-коммуникативное разви'!AU34=2,"сформирован",IF('Социально-коммуникативное разви'!AU34=0,"не сформирован", "в стадии формирования")))</f>
        <v/>
      </c>
      <c r="EE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2" s="82" t="str">
        <f>IF('Социально-коммуникативное разви'!AZ34="","",IF('Социально-коммуникативное разви'!AZ34=2,"сформирован",IF('Социально-коммуникативное разви'!AZ34=0,"не сформирован", "в стадии формирования")))</f>
        <v/>
      </c>
      <c r="EG32" s="82" t="str">
        <f>IF('Социально-коммуникативное разви'!BA34="","",IF('Социально-коммуникативное разви'!BA34=2,"сформирован",IF('Социально-коммуникативное разви'!BA34=0,"не сформирован", "в стадии формирования")))</f>
        <v/>
      </c>
      <c r="EH32" s="82" t="str">
        <f>IF('Социально-коммуникативное разви'!BB34="","",IF('Социально-коммуникативное разви'!BB34=2,"сформирован",IF('Социально-коммуникативное разви'!BB34=0,"не сформирован", "в стадии формирования")))</f>
        <v/>
      </c>
      <c r="EI32" s="82" t="str">
        <f>IF('Познавательное развитие'!G34="","",IF('Познавательное развитие'!G34=2,"сформирован",IF('Познавательное развитие'!G34=0,"не сформирован", "в стадии формирования")))</f>
        <v/>
      </c>
      <c r="EJ32" s="82" t="e">
        <f>IF('Познавательное развитие'!#REF!="","",IF('Познавательное развитие'!#REF!=2,"сформирован",IF('Познавательное развитие'!#REF!=0,"не сформирован", "в стадии формирования")))</f>
        <v>#REF!</v>
      </c>
      <c r="EK32" s="82" t="str">
        <f>IF('Познавательное развитие'!H34="","",IF('Познавательное развитие'!H34=2,"сформирован",IF('Познавательное развитие'!H34=0,"не сформирован", "в стадии формирования")))</f>
        <v/>
      </c>
      <c r="EL32" s="82" t="e">
        <f>IF('Познавательное развитие'!#REF!="","",IF('Познавательное развитие'!#REF!=2,"сформирован",IF('Познавательное развитие'!#REF!=0,"не сформирован", "в стадии формирования")))</f>
        <v>#REF!</v>
      </c>
      <c r="EM32" s="82" t="str">
        <f>IF('Познавательное развитие'!T34="","",IF('Познавательное развитие'!T34=2,"сформирован",IF('Познавательное развитие'!T34=0,"не сформирован", "в стадии формирования")))</f>
        <v/>
      </c>
      <c r="EN32" s="82" t="e">
        <f>IF('Познавательное развитие'!#REF!="","",IF('Познавательное развитие'!#REF!=2,"сформирован",IF('Познавательное развитие'!#REF!=0,"не сформирован", "в стадии формирования")))</f>
        <v>#REF!</v>
      </c>
      <c r="EO32" s="82" t="str">
        <f>IF('Познавательное развитие'!U34="","",IF('Познавательное развитие'!U34=2,"сформирован",IF('Познавательное развитие'!U34=0,"не сформирован", "в стадии формирования")))</f>
        <v/>
      </c>
      <c r="EP32" s="82" t="str">
        <f>IF('Познавательное развитие'!W34="","",IF('Познавательное развитие'!W34=2,"сформирован",IF('Познавательное развитие'!W34=0,"не сформирован", "в стадии формирования")))</f>
        <v/>
      </c>
      <c r="EQ32" s="82" t="str">
        <f>IF('Познавательное развитие'!X34="","",IF('Познавательное развитие'!X34=2,"сформирован",IF('Познавательное развитие'!X34=0,"не сформирован", "в стадии формирования")))</f>
        <v/>
      </c>
      <c r="ER32" s="82" t="str">
        <f>IF('Познавательное развитие'!AB34="","",IF('Познавательное развитие'!AB34=2,"сформирован",IF('Познавательное развитие'!AB34=0,"не сформирован", "в стадии формирования")))</f>
        <v/>
      </c>
      <c r="ES32" s="82" t="str">
        <f>IF('Познавательное развитие'!AC34="","",IF('Познавательное развитие'!AC34=2,"сформирован",IF('Познавательное развитие'!AC34=0,"не сформирован", "в стадии формирования")))</f>
        <v/>
      </c>
      <c r="ET32" s="82" t="str">
        <f>IF('Познавательное развитие'!AD34="","",IF('Познавательное развитие'!AD34=2,"сформирован",IF('Познавательное развитие'!AD34=0,"не сформирован", "в стадии формирования")))</f>
        <v/>
      </c>
      <c r="EU32" s="82" t="str">
        <f>IF('Познавательное развитие'!AE34="","",IF('Познавательное развитие'!AE34=2,"сформирован",IF('Познавательное развитие'!AE34=0,"не сформирован", "в стадии формирования")))</f>
        <v/>
      </c>
      <c r="EV32" s="82" t="str">
        <f>IF('Познавательное развитие'!AF34="","",IF('Познавательное развитие'!AF34=2,"сформирован",IF('Познавательное развитие'!AF34=0,"не сформирован", "в стадии формирования")))</f>
        <v/>
      </c>
      <c r="EW32" s="82" t="e">
        <f>IF('Познавательное развитие'!#REF!="","",IF('Познавательное развитие'!#REF!=2,"сформирован",IF('Познавательное развитие'!#REF!=0,"не сформирован", "в стадии формирования")))</f>
        <v>#REF!</v>
      </c>
      <c r="EX32" s="82" t="str">
        <f>IF('Познавательное развитие'!AG34="","",IF('Познавательное развитие'!AG34=2,"сформирован",IF('Познавательное развитие'!AG34=0,"не сформирован", "в стадии формирования")))</f>
        <v/>
      </c>
      <c r="EY32" s="82" t="str">
        <f>IF('Познавательное развитие'!AH34="","",IF('Познавательное развитие'!AH34=2,"сформирован",IF('Познавательное развитие'!AH34=0,"не сформирован", "в стадии формирования")))</f>
        <v/>
      </c>
      <c r="EZ32" s="82" t="e">
        <f>IF('Познавательное развитие'!#REF!="","",IF('Познавательное развитие'!#REF!=2,"сформирован",IF('Познавательное развитие'!#REF!=0,"не сформирован", "в стадии формирования")))</f>
        <v>#REF!</v>
      </c>
      <c r="FA32" s="82" t="str">
        <f>IF('Познавательное развитие'!AI34="","",IF('Познавательное развитие'!AI34=2,"сформирован",IF('Познавательное развитие'!AI34=0,"не сформирован", "в стадии формирования")))</f>
        <v/>
      </c>
      <c r="FB32" s="82" t="str">
        <f>IF('Познавательное развитие'!AJ34="","",IF('Познавательное развитие'!AJ34=2,"сформирован",IF('Познавательное развитие'!AJ34=0,"не сформирован", "в стадии формирования")))</f>
        <v/>
      </c>
      <c r="FC32" s="82" t="str">
        <f>IF('Познавательное развитие'!AK34="","",IF('Познавательное развитие'!AK34=2,"сформирован",IF('Познавательное развитие'!AK34=0,"не сформирован", "в стадии формирования")))</f>
        <v/>
      </c>
      <c r="FD32" s="82" t="str">
        <f>IF('Познавательное развитие'!AL34="","",IF('Познавательное развитие'!AL34=2,"сформирован",IF('Познавательное развитие'!AL34=0,"не сформирован", "в стадии формирования")))</f>
        <v/>
      </c>
      <c r="FE32" s="82" t="str">
        <f>IF('Речевое развитие'!Q33="","",IF('Речевое развитие'!Q33=2,"сформирован",IF('Речевое развитие'!Q33=0,"не сформирован", "в стадии формирования")))</f>
        <v/>
      </c>
      <c r="FF32" s="82" t="str">
        <f>IF('Речевое развитие'!R33="","",IF('Речевое развитие'!R33=2,"сформирован",IF('Речевое развитие'!R33=0,"не сформирован", "в стадии формирования")))</f>
        <v/>
      </c>
      <c r="FG32" s="82" t="str">
        <f>IF('Речевое развитие'!S33="","",IF('Речевое развитие'!S33=2,"сформирован",IF('Речевое развитие'!S33=0,"не сформирован", "в стадии формирования")))</f>
        <v/>
      </c>
      <c r="FH32" s="82" t="str">
        <f>IF('Речевое развитие'!T33="","",IF('Речевое развитие'!T33=2,"сформирован",IF('Речевое развитие'!T33=0,"не сформирован", "в стадии формирования")))</f>
        <v/>
      </c>
      <c r="FI32" s="82" t="str">
        <f>IF('Речевое развитие'!U33="","",IF('Речевое развитие'!U33=2,"сформирован",IF('Речевое развитие'!U33=0,"не сформирован", "в стадии формирования")))</f>
        <v/>
      </c>
      <c r="FJ32" s="82" t="e">
        <f>IF('Речевое развитие'!#REF!="","",IF('Речевое развитие'!#REF!=2,"сформирован",IF('Речевое развитие'!#REF!=0,"не сформирован", "в стадии формирования")))</f>
        <v>#REF!</v>
      </c>
      <c r="FK32" s="82" t="str">
        <f>IF('Художественно-эстетическое разв'!S34="","",IF('Художественно-эстетическое разв'!S34=2,"сформирован",IF('Художественно-эстетическое разв'!S34=0,"не сформирован", "в стадии формирования")))</f>
        <v/>
      </c>
      <c r="FL32" s="82" t="str">
        <f>IF('Художественно-эстетическое разв'!T34="","",IF('Художественно-эстетическое разв'!T34=2,"сформирован",IF('Художественно-эстетическое разв'!T34=0,"не сформирован", "в стадии формирования")))</f>
        <v/>
      </c>
      <c r="FM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2" s="82" t="str">
        <f>IF('Физическое развитие'!T33="","",IF('Физическое развитие'!T33=2,"сформирован",IF('Физическое развитие'!T33=0,"не сформирован", "в стадии формирования")))</f>
        <v/>
      </c>
      <c r="FO32" s="82" t="str">
        <f>IF('Физическое развитие'!U33="","",IF('Физическое развитие'!U33=2,"сформирован",IF('Физическое развитие'!U33=0,"не сформирован", "в стадии формирования")))</f>
        <v/>
      </c>
      <c r="FP32" s="82" t="str">
        <f>IF('Физическое развитие'!V33="","",IF('Физическое развитие'!V33=2,"сформирован",IF('Физическое развитие'!V33=0,"не сформирован", "в стадии формирования")))</f>
        <v/>
      </c>
      <c r="FQ32" s="82" t="e">
        <f>IF('Физическое развитие'!#REF!="","",IF('Физическое развитие'!#REF!=2,"сформирован",IF('Физическое развитие'!#REF!=0,"не сформирован", "в стадии формирования")))</f>
        <v>#REF!</v>
      </c>
      <c r="FR32" s="214" t="str">
        <f>IF('Социально-коммуникативное разви'!D34="","",IF('Социально-коммуникативное разви'!E34="","",IF('Социально-коммуникативное разви'!F34="","",IF('Социально-коммуникативное разви'!G34="","",IF('Социально-коммуникативное разви'!Q34="","",IF('Социально-коммуникативное разви'!R34="","",IF('Социально-коммуникативное разви'!S34="","",IF('Социально-коммуникативное разви'!#REF!="","",IF('Социально-коммуникативное разви'!#REF!="","",IF('Социально-коммуникативное разви'!#REF!="","",IF('Социально-коммуникативное разви'!T34="","",IF('Социально-коммуникативное разви'!Y34="","",IF('Социально-коммуникативное разви'!Z34="","",IF('Социально-коммуникативное разви'!AU34="","",IF('Социально-коммуникативное разви'!#REF!="","",IF('Социально-коммуникативное разви'!AZ34="","",IF('Социально-коммуникативное разви'!BA34="","",IF('Социально-коммуникативное разви'!BB34="","",IF('Познавательное развитие'!G34="","",IF('Познавательное развитие'!#REF!="","",IF('Познавательное развитие'!H34="","",IF('Познавательное развитие'!#REF!="","",IF('Познавательное развитие'!T34="","",IF('Познавательное развитие'!#REF!="","",IF('Познавательное развитие'!U34="","",IF('Познавательное развитие'!W34="","",IF('Познавательное развитие'!X34="","",IF('Познавательное развитие'!AB34="","",IF('Познавательное развитие'!AC34="","",IF('Познавательное развитие'!AD34="","",IF('Познавательное развитие'!AE34="","",IF('Познавательное развитие'!AF34="","",IF('Познавательное развитие'!#REF!="","",IF('Познавательное развитие'!AG34="","",IF('Познавательное развитие'!AH34="","",IF('Познавательное развитие'!#REF!="","",IF('Познавательное развитие'!AI34="","",IF('Познавательное развитие'!AJ34="","",IF('Познавательное развитие'!AK34="","",IF('Познавательное развитие'!AL34="","",IF('Речевое развитие'!Q33="","",IF('Речевое развитие'!R33="","",IF('Речевое развитие'!S33="","",IF('Речевое развитие'!T33="","",IF('Речевое развитие'!U33="","",IF('Речевое развитие'!#REF!="","",IF('Художественно-эстетическое разв'!S34="","",IF('Художественно-эстетическое разв'!T34="","",IF('Художественно-эстетическое разв'!#REF!="","",IF('Физическое развитие'!T33="","",IF('Физическое развитие'!U33="","",IF('Физическое развитие'!V33="","",IF('Физическое развитие'!#REF!="","",('Социально-коммуникативное разви'!D34+'Социально-коммуникативное разви'!E34+'Социально-коммуникативное разви'!F34+'Социально-коммуникативное разви'!G34+'Социально-коммуникативное разви'!Q34+'Социально-коммуникативное разви'!R34+'Социально-коммуникативное разви'!S34+'Социально-коммуникативное разви'!#REF!+'Социально-коммуникативное разви'!#REF!+'Социально-коммуникативное разви'!#REF!+'Социально-коммуникативное разви'!T34+'Социально-коммуникативное разви'!Y34+'Социально-коммуникативное разви'!Z34+'Социально-коммуникативное разви'!AU34+'Социально-коммуникативное разви'!#REF!+'Социально-коммуникативное разви'!AZ34+'Социально-коммуникативное разви'!BA34+'Социально-коммуникативное разви'!BB34+'Познавательное развитие'!G34+'Познавательное развитие'!#REF!+'Познавательное развитие'!H34+'Познавательное развитие'!#REF!+'Познавательное развитие'!T34+'Познавательное развитие'!#REF!+'Познавательное развитие'!U34+'Познавательное развитие'!W34+'Познавательное развитие'!X34+'Познавательное развитие'!AB34+'Познавательное развитие'!AC34+'Познавательное развитие'!AD34+'Познавательное развитие'!AE34+'Познавательное развитие'!AF34+'Познавательное развитие'!#REF!+'Познавательное развитие'!AG34+'Познавательное развитие'!AH34+'Познавательное развитие'!#REF!+'Познавательное развитие'!AI34+'Познавательное развитие'!AJ34+'Познавательное развитие'!AK34+'Познавательное развитие'!AL34+'Речевое развитие'!Q33+'Речевое развитие'!R33+'Речевое развитие'!S33+'Речевое развитие'!T33+'Речевое развитие'!U33+'Речевое развитие'!#REF!+'Художественно-эстетическое разв'!S34+'Художественно-эстетическое разв'!T34+'Художественно-эстетическое разв'!#REF!+'Физическое развитие'!T33+'Физическое развитие'!U33+'Физическое развитие'!V33+'Физическое развитие'!#REF!)/53)))))))))))))))))))))))))))))))))))))))))))))))))))))</f>
        <v/>
      </c>
      <c r="FS32" s="82" t="str">
        <f>'Целевые ориентиры'!EC33</f>
        <v/>
      </c>
    </row>
    <row r="33" spans="1:175">
      <c r="A33" s="82" t="e">
        <f>список!#REF!</f>
        <v>#REF!</v>
      </c>
      <c r="B33" s="82" t="e">
        <f>IF(список!#REF!="","",список!#REF!)</f>
        <v>#REF!</v>
      </c>
      <c r="C33" s="82" t="e">
        <f>список!#REF!</f>
        <v>#REF!</v>
      </c>
      <c r="D33" s="82" t="str">
        <f>IF('Социально-коммуникативное разви'!AA35="","",IF('Социально-коммуникативное разви'!AA35=2,"сформирован",IF('Социально-коммуникативное разви'!AA35=0,"не сформирован", "в стадии формирования")))</f>
        <v/>
      </c>
      <c r="E33" s="82" t="str">
        <f>IF('Социально-коммуникативное разви'!AF35="","",IF('Социально-коммуникативное разви'!AF35=2,"сформирован",IF('Социально-коммуникативное разви'!AF35=0,"не сформирован", "в стадии формирования")))</f>
        <v/>
      </c>
      <c r="F33" s="82" t="str">
        <f>IF('Социально-коммуникативное разви'!AG35="","",IF('Социально-коммуникативное разви'!AG35=2,"сформирован",IF('Социально-коммуникативное разви'!AG35=0,"не сформирован", "в стадии формирования")))</f>
        <v/>
      </c>
      <c r="G33" s="82" t="str">
        <f>IF('Социально-коммуникативное разви'!AH35="","",IF('Социально-коммуникативное разви'!AH35=2,"сформирован",IF('Социально-коммуникативное разви'!AH35=0,"не сформирован", "в стадии формирования")))</f>
        <v/>
      </c>
      <c r="H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3" s="82" t="str">
        <f>IF('Социально-коммуникативное разви'!AJ35="","",IF('Социально-коммуникативное разви'!AJ35=2,"сформирован",IF('Социально-коммуникативное разви'!AJ35=0,"не сформирован", "в стадии формирования")))</f>
        <v/>
      </c>
      <c r="K33" s="82" t="str">
        <f>IF('Социально-коммуникативное разви'!AK35="","",IF('Социально-коммуникативное разви'!AK35=2,"сформирован",IF('Социально-коммуникативное разви'!AK35=0,"не сформирован", "в стадии формирования")))</f>
        <v/>
      </c>
      <c r="L33" s="82" t="e">
        <f>IF('Познавательное развитие'!#REF!="","",IF('Познавательное развитие'!#REF!=2,"сформирован",IF('Познавательное развитие'!#REF!=0,"не сформирован", "в стадии формирования")))</f>
        <v>#REF!</v>
      </c>
      <c r="M33" s="82" t="str">
        <f>IF('Познавательное развитие'!D35="","",IF('Познавательное развитие'!D35=2,"сформирован",IF('Познавательное развитие'!D35=0,"не сформирован", "в стадии формирования")))</f>
        <v/>
      </c>
      <c r="N33" s="82" t="e">
        <f>IF('Познавательное развитие'!#REF!="","",IF('Познавательное развитие'!#REF!=2,"сформирован",IF('Познавательное развитие'!#REF!=0,"не сформирован", "в стадии формирования")))</f>
        <v>#REF!</v>
      </c>
      <c r="O33" s="82" t="str">
        <f>IF('Познавательное развитие'!I35="","",IF('Познавательное развитие'!I35=2,"сформирован",IF('Познавательное развитие'!I35=0,"не сформирован", "в стадии формирования")))</f>
        <v/>
      </c>
      <c r="P33" s="82" t="str">
        <f>IF('Познавательное развитие'!M35="","",IF('Познавательное развитие'!M35=2,"сформирован",IF('Познавательное развитие'!M35=0,"не сформирован", "в стадии формирования")))</f>
        <v/>
      </c>
      <c r="Q33" s="82" t="str">
        <f>IF('Познавательное развитие'!N35="","",IF('Познавательное развитие'!N35=2,"сформирован",IF('Познавательное развитие'!N35=0,"не сформирован", "в стадии формирования")))</f>
        <v/>
      </c>
      <c r="R33" s="82" t="str">
        <f>IF('Познавательное развитие'!O35="","",IF('Познавательное развитие'!O35=2,"сформирован",IF('Познавательное развитие'!O35=0,"не сформирован", "в стадии формирования")))</f>
        <v/>
      </c>
      <c r="S33" s="82" t="str">
        <f>IF('Познавательное развитие'!P35="","",IF('Познавательное развитие'!P35=2,"сформирован",IF('Познавательное развитие'!P35=0,"не сформирован", "в стадии формирования")))</f>
        <v/>
      </c>
      <c r="T33" s="82" t="str">
        <f>IF('Познавательное развитие'!Q35="","",IF('Познавательное развитие'!Q35=2,"сформирован",IF('Познавательное развитие'!Q35=0,"не сформирован", "в стадии формирования")))</f>
        <v/>
      </c>
      <c r="U33" s="82" t="str">
        <f>IF('Познавательное развитие'!Y35="","",IF('Познавательное развитие'!Y35=2,"сформирован",IF('Познавательное развитие'!Y35=0,"не сформирован", "в стадии формирования")))</f>
        <v/>
      </c>
      <c r="V33" s="82"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W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3" s="82" t="str">
        <f>IF('Художественно-эстетическое разв'!G35="","",IF('Художественно-эстетическое разв'!G35=2,"сформирован",IF('Художественно-эстетическое разв'!G35=0,"не сформирован", "в стадии формирования")))</f>
        <v/>
      </c>
      <c r="Y33" s="82" t="str">
        <f>IF('Художественно-эстетическое разв'!H35="","",IF('Художественно-эстетическое разв'!H35=2,"сформирован",IF('Художественно-эстетическое разв'!H35=0,"не сформирован", "в стадии формирования")))</f>
        <v/>
      </c>
      <c r="Z33" s="82" t="str">
        <f>IF('Художественно-эстетическое разв'!I35="","",IF('Художественно-эстетическое разв'!I35=2,"сформирован",IF('Художественно-эстетическое разв'!I35=0,"не сформирован", "в стадии формирования")))</f>
        <v/>
      </c>
      <c r="AA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3" s="82" t="str">
        <f>IF('Художественно-эстетическое разв'!L35="","",IF('Художественно-эстетическое разв'!L35=2,"сформирован",IF('Художественно-эстетическое разв'!L35=0,"не сформирован", "в стадии формирования")))</f>
        <v/>
      </c>
      <c r="AC33" s="82" t="str">
        <f>IF('Художественно-эстетическое разв'!M35="","",IF('Художественно-эстетическое разв'!M35=2,"сформирован",IF('Художественно-эстетическое разв'!M35=0,"не сформирован", "в стадии формирования")))</f>
        <v/>
      </c>
      <c r="AD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3" s="82" t="str">
        <f>IF('Художественно-эстетическое разв'!U35="","",IF('Художественно-эстетическое разв'!U35=2,"сформирован",IF('Художественно-эстетическое разв'!U35=0,"не сформирован", "в стадии формирования")))</f>
        <v/>
      </c>
      <c r="AG33" s="82" t="str">
        <f>IF('Физическое развитие'!W34="","",IF('Физическое развитие'!W34=2,"сформирован",IF('Физическое развитие'!W34=0,"не сформирован", "в стадии формирования")))</f>
        <v/>
      </c>
      <c r="AH33" s="214" t="str">
        <f>IF('Социально-коммуникативное разви'!AA35="","",IF('Социально-коммуникативное разви'!AF35="","",IF('Социально-коммуникативное разви'!AG35="","",IF('Социально-коммуникативное разви'!AH35="","",IF('Социально-коммуникативное разви'!#REF!="","",IF('Социально-коммуникативное разви'!#REF!="","",IF('Социально-коммуникативное разви'!AJ35="","",IF('Социально-коммуникативное разви'!AK35="","",IF('Познавательное развитие'!#REF!="","",IF('Познавательное развитие'!D35="","",IF('Познавательное развитие'!#REF!="","",IF('Познавательное развитие'!I35="","",IF('Познавательное развитие'!M35="","",IF('Познавательное развитие'!N35="","",IF('Познавательное развитие'!O35="","",IF('Познавательное развитие'!P35="","",IF('Познавательное развитие'!Q35="","",IF('Познавательное развитие'!Y35="","",IF('Художественно-эстетическое разв'!D35="","",IF('Художественно-эстетическое разв'!#REF!="","",IF('Художественно-эстетическое разв'!G35="","",IF('Художественно-эстетическое разв'!H35="","",IF('Художественно-эстетическое разв'!I35="","",IF('Художественно-эстетическое разв'!#REF!="","",IF('Художественно-эстетическое разв'!L35="","",IF('Художественно-эстетическое разв'!M35="","",IF('Художественно-эстетическое разв'!#REF!="","",IF('Художественно-эстетическое разв'!#REF!="","",IF('Художественно-эстетическое разв'!U35="","",IF('Физическое развитие'!#REF!="","",('Социально-коммуникативное разви'!AA35+'Социально-коммуникативное разви'!AF35+'Социально-коммуникативное разви'!AG35+'Социально-коммуникативное разви'!AH35+'Социально-коммуникативное разви'!#REF!+'Социально-коммуникативное разви'!#REF!+'Социально-коммуникативное разви'!AJ35+'Социально-коммуникативное разви'!AK35+'Познавательное развитие'!#REF!+'Познавательное развитие'!D35+'Познавательное развитие'!#REF!+'Познавательное развитие'!I35+'Познавательное развитие'!M35+'Познавательное развитие'!N35+'Познавательное развитие'!O35+'Познавательное развитие'!P35+'Познавательное развитие'!Q35+'Познавательное развитие'!Y35+'Художественно-эстетическое разв'!D35+'Художественно-эстетическое разв'!#REF!+'Художественно-эстетическое разв'!G35+'Художественно-эстетическое разв'!H35+'Художественно-эстетическое разв'!I35+'Художественно-эстетическое разв'!#REF!+'Художественно-эстетическое разв'!L35+'Художественно-эстетическое разв'!M35+'Художественно-эстетическое разв'!#REF!+'Художественно-эстетическое разв'!#REF!+'Художественно-эстетическое разв'!U35+'Физическое развитие'!#REF!)/30))))))))))))))))))))))))))))))</f>
        <v/>
      </c>
      <c r="AI33" s="82" t="str">
        <f>'Целевые ориентиры'!AA34</f>
        <v/>
      </c>
      <c r="AJ33" s="82"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AK33" s="82"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AL33" s="82" t="str">
        <f>IF('Социально-коммуникативное разви'!I35="","",IF('Социально-коммуникативное разви'!I35=2,"сформирован",IF('Социально-коммуникативное разви'!I35=0,"не сформирован", "в стадии формирования")))</f>
        <v/>
      </c>
      <c r="AM33" s="82" t="str">
        <f>IF('Социально-коммуникативное разви'!J35="","",IF('Социально-коммуникативное разви'!J35=2,"сформирован",IF('Социально-коммуникативное разви'!J35=0,"не сформирован", "в стадии формирования")))</f>
        <v/>
      </c>
      <c r="AN33" s="82"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AO33" s="82"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AP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3" s="82" t="str">
        <f>IF('Социально-коммуникативное разви'!X35="","",IF('Социально-коммуникативное разви'!X35=2,"сформирован",IF('Социально-коммуникативное разви'!X35=0,"не сформирован", "в стадии формирования")))</f>
        <v/>
      </c>
      <c r="AR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3" s="82" t="e">
        <f>IF('Познавательное развитие'!#REF!="","",IF('Познавательное развитие'!#REF!=2,"сформирован",IF('Познавательное развитие'!#REF!=0,"не сформирован", "в стадии формирования")))</f>
        <v>#REF!</v>
      </c>
      <c r="AT33" s="82" t="str">
        <f>IF('Познавательное развитие'!V35="","",IF('Познавательное развитие'!V35=2,"сформирован",IF('Познавательное развитие'!V35=0,"не сформирован", "в стадии формирования")))</f>
        <v/>
      </c>
      <c r="AU33" s="82" t="str">
        <f>IF('Художественно-эстетическое разв'!Z35="","",IF('Художественно-эстетическое разв'!Z35=2,"сформирован",IF('Художественно-эстетическое разв'!Z35=0,"не сформирован", "в стадии формирования")))</f>
        <v/>
      </c>
      <c r="AV33" s="82" t="str">
        <f>IF('Художественно-эстетическое разв'!AE35="","",IF('Художественно-эстетическое разв'!AE35=2,"сформирован",IF('Художественно-эстетическое разв'!AE35=0,"не сформирован", "в стадии формирования")))</f>
        <v/>
      </c>
      <c r="AW33" s="82" t="e">
        <f>IF('Физическое развитие'!#REF!="","",IF('Физическое развитие'!#REF!=2,"сформирован",IF('Физическое развитие'!#REF!=0,"не сформирован", "в стадии формирования")))</f>
        <v>#REF!</v>
      </c>
      <c r="AX33" s="82" t="e">
        <f>IF('Физическое развитие'!#REF!="","",IF('Физическое развитие'!#REF!=2,"сформирован",IF('Физическое развитие'!#REF!=0,"не сформирован", "в стадии формирования")))</f>
        <v>#REF!</v>
      </c>
      <c r="AY33" s="214" t="str">
        <f>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разви'!#REF!="","",IF('Социально-коммуникативное разви'!X35="","",IF('Социально-коммуникативное разви'!#REF!="","",IF('Познавательное развитие'!#REF!="","",IF('Познавательное развитие'!V35="","",IF('Художественно-эстетическое разв'!Z35="","",IF('Художественно-эстетическое разв'!AE35="","",IF('Физическое развитие'!#REF!="","",IF('Физическое развитие'!#REF!="","",('Социально-коммуникативное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разви'!#REF!+'Социально-коммуникативное разви'!X35+'Социально-коммуникативное разви'!#REF!+'Познавательное развитие'!#REF!+'Познавательное развитие'!V35+'Художественно-эстетическое разв'!Z35+'Художественно-эстетическое разв'!AE35+'Физическое развитие'!#REF!+'Физическое развитие'!#REF!)/15)))))))))))))))</f>
        <v/>
      </c>
      <c r="AZ33" s="82" t="str">
        <f>'Целевые ориентиры'!AM34</f>
        <v/>
      </c>
      <c r="BA33" s="82" t="str">
        <f>IF('Социально-коммуникативное разви'!U35="","",IF('Социально-коммуникативное разви'!U35=2,"сформирован",IF('Социально-коммуникативное разви'!U35=0,"не сформирован", "в стадии формирования")))</f>
        <v/>
      </c>
      <c r="BB33" s="82" t="str">
        <f>IF('Социально-коммуникативное разви'!V35="","",IF('Социально-коммуникативное разви'!V35=2,"сформирован",IF('Социально-коммуникативное разви'!V35=0,"не сформирован", "в стадии формирования")))</f>
        <v/>
      </c>
      <c r="BC33" s="82" t="str">
        <f>IF('Социально-коммуникативное разви'!W35="","",IF('Социально-коммуникативное разви'!W35=2,"сформирован",IF('Социально-коммуникативное разви'!W35=0,"не сформирован", "в стадии формирования")))</f>
        <v/>
      </c>
      <c r="BD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3" s="82" t="str">
        <f>IF('Художественно-эстетическое разв'!AC35="","",IF('Художественно-эстетическое разв'!AC35=2,"сформирован",IF('Художественно-эстетическое разв'!AC35=0,"не сформирован", "в стадии формирования")))</f>
        <v/>
      </c>
      <c r="BG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3" s="82" t="str">
        <f>IF('Художественно-эстетическое разв'!AD35="","",IF('Художественно-эстетическое разв'!AD35=2,"сформирован",IF('Художественно-эстетическое разв'!AD35=0,"не сформирован", "в стадии формирования")))</f>
        <v/>
      </c>
      <c r="BI33" s="214" t="str">
        <f>IF('Социально-коммуникативное разви'!U35="","",IF('Социально-коммуникативное разви'!V35="","",IF('Социально-коммуникативное разви'!W35="","",IF('Художественно-эстетическое разв'!#REF!="","",IF('Художественно-эстетическое разв'!#REF!="","",IF('Художественно-эстетическое разв'!AC35="","",IF('Художественно-эстетическое разв'!#REF!="","",IF('Художественно-эстетическое разв'!AD35="","",('Социально-коммуникативное разви'!U35+'Социально-коммуникативное разви'!V35+'Социально-коммуникативное разви'!W35+'Художественно-эстетическое разв'!#REF!+'Художественно-эстетическое разв'!#REF!+'Художественно-эстетическое разв'!AC35+'Художественно-эстетическое разв'!#REF!+'Художественно-эстетическое разв'!AD35)/8))))))))</f>
        <v/>
      </c>
      <c r="BJ33" s="82" t="str">
        <f>'Целевые ориентиры'!AT34</f>
        <v/>
      </c>
      <c r="BK33" s="82" t="str">
        <f>IF('Речевое развитие'!D34="","",IF('Речевое развитие'!D34=2,"сформирован",IF('Речевое развитие'!D34=0,"не сформирован", "в стадии формирования")))</f>
        <v/>
      </c>
      <c r="BL33" s="82" t="e">
        <f>IF('Речевое развитие'!#REF!="","",IF('Речевое развитие'!#REF!=2,"сформирован",IF('Речевое развитие'!#REF!=0,"не сформирован", "в стадии формирования")))</f>
        <v>#REF!</v>
      </c>
      <c r="BM33" s="82" t="str">
        <f>IF('Речевое развитие'!E34="","",IF('Речевое развитие'!E34=2,"сформирован",IF('Речевое развитие'!E34=0,"не сформирован", "в стадии формирования")))</f>
        <v/>
      </c>
      <c r="BN33" s="82" t="str">
        <f>IF('Речевое развитие'!F34="","",IF('Речевое развитие'!F34=2,"сформирован",IF('Речевое развитие'!F34=0,"не сформирован", "в стадии формирования")))</f>
        <v/>
      </c>
      <c r="BO33" s="82" t="str">
        <f>IF('Речевое развитие'!G34="","",IF('Речевое развитие'!G34=2,"сформирован",IF('Речевое развитие'!G34=0,"не сформирован", "в стадии формирования")))</f>
        <v/>
      </c>
      <c r="BP33" s="82" t="str">
        <f>IF('Речевое развитие'!H34="","",IF('Речевое развитие'!H34=2,"сформирован",IF('Речевое развитие'!H34=0,"не сформирован", "в стадии формирования")))</f>
        <v/>
      </c>
      <c r="BQ33" s="82" t="e">
        <f>IF('Речевое развитие'!#REF!="","",IF('Речевое развитие'!#REF!=2,"сформирован",IF('Речевое развитие'!#REF!=0,"не сформирован", "в стадии формирования")))</f>
        <v>#REF!</v>
      </c>
      <c r="BR33" s="82" t="str">
        <f>IF('Речевое развитие'!I34="","",IF('Речевое развитие'!I34=2,"сформирован",IF('Речевое развитие'!I34=0,"не сформирован", "в стадии формирования")))</f>
        <v/>
      </c>
      <c r="BS33" s="82" t="str">
        <f>IF('Речевое развитие'!J34="","",IF('Речевое развитие'!J34=2,"сформирован",IF('Речевое развитие'!J34=0,"не сформирован", "в стадии формирования")))</f>
        <v/>
      </c>
      <c r="BT33" s="82" t="str">
        <f>IF('Речевое развитие'!K34="","",IF('Речевое развитие'!K34=2,"сформирован",IF('Речевое развитие'!K34=0,"не сформирован", "в стадии формирования")))</f>
        <v/>
      </c>
      <c r="BU33" s="82" t="str">
        <f>IF('Речевое развитие'!L34="","",IF('Речевое развитие'!L34=2,"сформирован",IF('Речевое развитие'!L34=0,"не сформирован", "в стадии формирования")))</f>
        <v/>
      </c>
      <c r="BV33" s="82" t="str">
        <f>IF('Речевое развитие'!M34="","",IF('Речевое развитие'!M34=2,"сформирован",IF('Речевое развитие'!M34=0,"не сформирован", "в стадии формирования")))</f>
        <v/>
      </c>
      <c r="BW33" s="82" t="str">
        <f>IF('Речевое развитие'!N34="","",IF('Речевое развитие'!N34=2,"сформирован",IF('Речевое развитие'!N34=0,"не сформирован", "в стадии формирования")))</f>
        <v/>
      </c>
      <c r="BX33" s="214" t="str">
        <f>IF('Речевое развитие'!D34="","",IF('Речевое развитие'!#REF!="","",IF('Речевое развитие'!E34="","",IF('Речевое развитие'!F34="","",IF('Речевое развитие'!G34="","",IF('Речевое развитие'!H34="","",IF('Речевое развитие'!#REF!="","",IF('Речевое развитие'!I34="","",IF('Речевое развитие'!J34="","",IF('Речевое развитие'!K34="","",IF('Речевое развитие'!L34="","",IF('Речевое развитие'!M34="","",IF('Речевое развитие'!N34="","",('Речевое развитие'!D34+'Речевое развитие'!#REF!+'Речевое развитие'!E34+'Речевое развитие'!F34+'Речевое развитие'!G34+'Речевое развитие'!H34+'Речевое развитие'!#REF!+'Речевое развитие'!I34+'Речевое развитие'!J34+'Речевое развитие'!K34+'Речевое развитие'!L34+'Речевое развитие'!M34+'Речевое развитие'!N34)/13)))))))))))))</f>
        <v/>
      </c>
      <c r="BY33" s="82" t="str">
        <f>'Целевые ориентиры'!BG34</f>
        <v/>
      </c>
      <c r="BZ33" s="82" t="str">
        <f>IF('Художественно-эстетическое разв'!Y35="","",IF('Художественно-эстетическое разв'!Y35=2,"сформирован",IF('Художественно-эстетическое разв'!Y35=0,"не сформирован", "в стадии формирования")))</f>
        <v/>
      </c>
      <c r="CA33" s="82" t="e">
        <f>IF('Физическое развитие'!#REF!="","",IF('Физическое развитие'!#REF!=2,"сформирован",IF('Физическое развитие'!#REF!=0,"не сформирован", "в стадии формирования")))</f>
        <v>#REF!</v>
      </c>
      <c r="CB33" s="82" t="e">
        <f>IF('Физическое развитие'!#REF!="","",IF('Физическое развитие'!#REF!=2,"сформирован",IF('Физическое развитие'!#REF!=0,"не сформирован", "в стадии формирования")))</f>
        <v>#REF!</v>
      </c>
      <c r="CC33" s="82" t="str">
        <f>IF('Физическое развитие'!D34="","",IF('Физическое развитие'!D34=2,"сформирован",IF('Физическое развитие'!D34=0,"не сформирован", "в стадии формирования")))</f>
        <v/>
      </c>
      <c r="CD33" s="82" t="str">
        <f>IF('Физическое развитие'!E34="","",IF('Физическое развитие'!E34=2,"сформирован",IF('Физическое развитие'!E34=0,"не сформирован", "в стадии формирования")))</f>
        <v/>
      </c>
      <c r="CE33" s="82" t="str">
        <f>IF('Физическое развитие'!F34="","",IF('Физическое развитие'!F34=2,"сформирован",IF('Физическое развитие'!F34=0,"не сформирован", "в стадии формирования")))</f>
        <v/>
      </c>
      <c r="CF33" s="82" t="str">
        <f>IF('Физическое развитие'!H34="","",IF('Физическое развитие'!H34=2,"сформирован",IF('Физическое развитие'!H34=0,"не сформирован", "в стадии формирования")))</f>
        <v/>
      </c>
      <c r="CG33" s="82" t="str">
        <f>IF('Физическое развитие'!I34="","",IF('Физическое развитие'!I34=2,"сформирован",IF('Физическое развитие'!I34=0,"не сформирован", "в стадии формирования")))</f>
        <v/>
      </c>
      <c r="CH33" s="82" t="str">
        <f>IF('Физическое развитие'!J34="","",IF('Физическое развитие'!J34=2,"сформирован",IF('Физическое развитие'!J34=0,"не сформирован", "в стадии формирования")))</f>
        <v/>
      </c>
      <c r="CI33" s="82" t="str">
        <f>IF('Физическое развитие'!L34="","",IF('Физическое развитие'!L34=2,"сформирован",IF('Физическое развитие'!L34=0,"не сформирован", "в стадии формирования")))</f>
        <v/>
      </c>
      <c r="CJ33" s="82" t="str">
        <f>IF('Физическое развитие'!M34="","",IF('Физическое развитие'!M34=2,"сформирован",IF('Физическое развитие'!M34=0,"не сформирован", "в стадии формирования")))</f>
        <v/>
      </c>
      <c r="CK33" s="82" t="e">
        <f>IF('Физическое развитие'!#REF!="","",IF('Физическое развитие'!#REF!=2,"сформирован",IF('Физическое развитие'!#REF!=0,"не сформирован", "в стадии формирования")))</f>
        <v>#REF!</v>
      </c>
      <c r="CL33" s="82" t="e">
        <f>IF('Физическое развитие'!#REF!="","",IF('Физическое развитие'!#REF!=2,"сформирован",IF('Физическое развитие'!#REF!=0,"не сформирован", "в стадии формирования")))</f>
        <v>#REF!</v>
      </c>
      <c r="CM33" s="82" t="e">
        <f>IF('Физическое развитие'!#REF!="","",IF('Физическое развитие'!#REF!=2,"сформирован",IF('Физическое развитие'!#REF!=0,"не сформирован", "в стадии формирования")))</f>
        <v>#REF!</v>
      </c>
      <c r="CN33" s="82" t="str">
        <f>IF('Физическое развитие'!N34="","",IF('Физическое развитие'!N34=2,"сформирован",IF('Физическое развитие'!N34=0,"не сформирован", "в стадии формирования")))</f>
        <v/>
      </c>
      <c r="CO33" s="82" t="str">
        <f>IF('Физическое развитие'!O34="","",IF('Физическое развитие'!O34=2,"сформирован",IF('Физическое развитие'!O34=0,"не сформирован", "в стадии формирования")))</f>
        <v/>
      </c>
      <c r="CP33" s="82" t="str">
        <f>IF('Физическое развитие'!P34="","",IF('Физическое развитие'!P34=2,"сформирован",IF('Физическое развитие'!P34=0,"не сформирован", "в стадии формирования")))</f>
        <v/>
      </c>
      <c r="CQ33" s="82" t="str">
        <f>IF('Физическое развитие'!Q34="","",IF('Физическое развитие'!Q34=2,"сформирован",IF('Физическое развитие'!Q34=0,"не сформирован", "в стадии формирования")))</f>
        <v/>
      </c>
      <c r="CR33" s="214" t="str">
        <f>IF('Художественно-эстетическое разв'!Y35="","",IF('Физическое развитие'!#REF!="","",IF('Физическое развитие'!#REF!="","",IF('Физическое развитие'!D34="","",IF('Физическое развитие'!E34="","",IF('Физическое развитие'!F34="","",IF('Физическое развитие'!H34="","",IF('Физическое развитие'!I34="","",IF('Физическое развитие'!J34="","",IF('Физическое развитие'!L34="","",IF('Физическое развитие'!M34="","",IF('Физическое развитие'!#REF!="","",IF('Физическое развитие'!#REF!="","",IF('Физическое развитие'!#REF!="","",IF('Физическое развитие'!N34="","",IF('Физическое развитие'!O34="","",IF('Физическое развитие'!P34="","",IF('Физическое развитие'!Q34="","",('Художественно-эстетическое разв'!Y35+'Физическое развитие'!#REF!+'Физическое развитие'!#REF!+'Физическое развитие'!D34+'Физическое развитие'!E34+'Физическое развитие'!F34+'Физическое развитие'!H34+'Физическое развитие'!I34+'Физическое развитие'!J34+'Физическое развитие'!L34+'Физическое развитие'!M34+'Физическое развитие'!#REF!+'Физическое развитие'!#REF!+'Физическое развитие'!#REF!+'Физическое развитие'!N34+'Физическое развитие'!O34+'Физическое развитие'!P34+'Физическое развитие'!Q34)/18))))))))))))))))))</f>
        <v/>
      </c>
      <c r="CS33" s="82" t="str">
        <f>'Целевые ориентиры'!BW34</f>
        <v/>
      </c>
      <c r="CT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3" s="82"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CV33" s="82" t="str">
        <f>IF('Социально-коммуникативное разви'!N35="","",IF('Социально-коммуникативное разви'!N35=2,"сформирован",IF('Социально-коммуникативное разви'!N35=0,"не сформирован", "в стадии формирования")))</f>
        <v/>
      </c>
      <c r="CW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3" s="82" t="str">
        <f>IF('Социально-коммуникативное разви'!AI35="","",IF('Социально-коммуникативное разви'!AI35=2,"сформирован",IF('Социально-коммуникативное разви'!AI35=0,"не сформирован", "в стадии формирования")))</f>
        <v/>
      </c>
      <c r="CY33" s="82" t="str">
        <f>IF('Социально-коммуникативное разви'!AN35="","",IF('Социально-коммуникативное разви'!AN35=2,"сформирован",IF('Социально-коммуникативное разви'!AN35=0,"не сформирован", "в стадии формирования")))</f>
        <v/>
      </c>
      <c r="CZ33" s="82" t="str">
        <f>IF('Социально-коммуникативное разви'!AO35="","",IF('Социально-коммуникативное разви'!AO35=2,"сформирован",IF('Социально-коммуникативное разви'!AO35=0,"не сформирован", "в стадии формирования")))</f>
        <v/>
      </c>
      <c r="DA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3" s="82" t="str">
        <f>IF('Социально-коммуникативное разви'!AP35="","",IF('Социально-коммуникативное разви'!AP35=2,"сформирован",IF('Социально-коммуникативное разви'!AP35=0,"не сформирован", "в стадии формирования")))</f>
        <v/>
      </c>
      <c r="DC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3" s="82" t="str">
        <f>IF('Социально-коммуникативное разви'!AQ35="","",IF('Социально-коммуникативное разви'!AQ35=2,"сформирован",IF('Социально-коммуникативное разви'!AQ35=0,"не сформирован", "в стадии формирования")))</f>
        <v/>
      </c>
      <c r="DE33" s="82" t="str">
        <f>IF('Социально-коммуникативное разви'!AR35="","",IF('Социально-коммуникативное разви'!AR35=2,"сформирован",IF('Социально-коммуникативное разви'!AR35=0,"не сформирован", "в стадии формирования")))</f>
        <v/>
      </c>
      <c r="DF33" s="82" t="str">
        <f>IF('Социально-коммуникативное разви'!AS35="","",IF('Социально-коммуникативное разви'!AS35=2,"сформирован",IF('Социально-коммуникативное разви'!AS35=0,"не сформирован", "в стадии формирования")))</f>
        <v/>
      </c>
      <c r="DG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3" s="82" t="str">
        <f>IF('Социально-коммуникативное разви'!AT35="","",IF('Социально-коммуникативное разви'!AT35=2,"сформирован",IF('Социально-коммуникативное разви'!AT35=0,"не сформирован", "в стадии формирования")))</f>
        <v/>
      </c>
      <c r="DI33" s="82" t="str">
        <f>IF('Социально-коммуникативное разви'!AV35="","",IF('Социально-коммуникативное разви'!AV35=2,"сформирован",IF('Социально-коммуникативное разви'!AV35=0,"не сформирован", "в стадии формирования")))</f>
        <v/>
      </c>
      <c r="DJ33" s="82" t="str">
        <f>IF('Социально-коммуникативное разви'!AW35="","",IF('Социально-коммуникативное разви'!AW35=2,"сформирован",IF('Социально-коммуникативное разви'!AW35=0,"не сформирован", "в стадии формирования")))</f>
        <v/>
      </c>
      <c r="DK33" s="82" t="str">
        <f>IF('Социально-коммуникативное разви'!AX35="","",IF('Социально-коммуникативное разви'!AX35=2,"сформирован",IF('Социально-коммуникативное разви'!AX35=0,"не сформирован", "в стадии формирования")))</f>
        <v/>
      </c>
      <c r="DL33" s="82" t="str">
        <f>IF('Социально-коммуникативное разви'!AY35="","",IF('Социально-коммуникативное разви'!AY35=2,"сформирован",IF('Социально-коммуникативное разви'!AY35=0,"не сформирован", "в стадии формирования")))</f>
        <v/>
      </c>
      <c r="DM33" s="82" t="str">
        <f>IF('Физическое развитие'!K34="","",IF('Физическое развитие'!K34=2,"сформирован",IF('Физическое развитие'!K34=0,"не сформирован", "в стадии формирования")))</f>
        <v/>
      </c>
      <c r="DN33" s="82" t="e">
        <f>IF('Физическое развитие'!#REF!="","",IF('Физическое развитие'!#REF!=2,"сформирован",IF('Физическое развитие'!#REF!=0,"не сформирован", "в стадии формирования")))</f>
        <v>#REF!</v>
      </c>
      <c r="DO33" s="214" t="e">
        <f>IF('Социально-коммуникативное разви'!#REF!="","",IF('Социально-коммуникативное разви'!M35="","",IF('Социально-коммуникативное разви'!N35="","",IF('Социально-коммуникативное разви'!#REF!="","",IF('Социально-коммуникативное разви'!AI35="","",IF('Социально-коммуникативное разви'!AN35="","",IF('Социально-коммуникативное разви'!AO35="","",IF('Социально-коммуникативное разви'!#REF!="","",IF('Социально-коммуникативное разви'!AP35="","",IF('Социально-коммуникативное разви'!#REF!="","",IF('Социально-коммуникативное разви'!AQ35="","",IF('Социально-коммуникативное разви'!AR35="","",IF('Социально-коммуникативное разви'!AS35="","",IF('Социально-коммуникативное разви'!#REF!="","",IF('Социально-коммуникативное разви'!AT35="","",IF('Социально-коммуникативное разви'!AV35="","",IF('Социально-коммуникативное разви'!AW35="","",IF('Социально-коммуникативное разви'!AX35="","",IF('Социально-коммуникативное разви'!AY35="","",IF('Физическое развитие'!K34="","",IF('Физическое развитие'!#REF!="","",('Социально-коммуникативное разви'!#REF!+'Социально-коммуникативное разви'!M35+'Социально-коммуникативное разви'!N35+'Социально-коммуникативное разви'!#REF!+'Социально-коммуникативное разви'!AI35+'Социально-коммуникативное разви'!AN35+'Социально-коммуникативное разви'!AO35+'Социально-коммуникативное разви'!#REF!+'Социально-коммуникативное разви'!AP35+'Социально-коммуникативное разви'!#REF!+'Социально-коммуникативное разви'!AQ35+'Социально-коммуникативное разви'!AR35+'Социально-коммуникативное разви'!AS35+'Социально-коммуникативное разви'!#REF!+'Социально-коммуникативное разви'!AT35+'Социально-коммуникативное разви'!AV35+'Социально-коммуникативное разви'!AW35+'Социально-коммуникативное разви'!AX35+'Социально-коммуникативное разви'!AY35+'Физическое развитие'!K34+'Физическое развитие'!#REF!)/21)))))))))))))))))))))</f>
        <v>#REF!</v>
      </c>
      <c r="DP33" s="82" t="str">
        <f>'Целевые ориентиры'!CN34</f>
        <v/>
      </c>
      <c r="DQ33" s="82" t="str">
        <f>IF('Социально-коммуникативное разви'!D35="","",IF('Социально-коммуникативное разви'!D35=2,"сформирован",IF('Социально-коммуникативное разви'!D35=0,"не сформирован", "в стадии формирования")))</f>
        <v/>
      </c>
      <c r="DR33" s="82" t="str">
        <f>IF('Социально-коммуникативное разви'!E35="","",IF('Социально-коммуникативное разви'!E35=2,"сформирован",IF('Социально-коммуникативное разви'!E35=0,"не сформирован", "в стадии формирования")))</f>
        <v/>
      </c>
      <c r="DS33" s="82" t="str">
        <f>IF('Социально-коммуникативное разви'!F35="","",IF('Социально-коммуникативное разви'!F35=2,"сформирован",IF('Социально-коммуникативное разви'!F35=0,"не сформирован", "в стадии формирования")))</f>
        <v/>
      </c>
      <c r="DT33" s="82"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DU33" s="82" t="str">
        <f>IF('Социально-коммуникативное разви'!Q35="","",IF('Социально-коммуникативное разви'!Q35=2,"сформирован",IF('Социально-коммуникативное разви'!Q35=0,"не сформирован", "в стадии формирования")))</f>
        <v/>
      </c>
      <c r="DV33" s="82" t="str">
        <f>IF('Социально-коммуникативное разви'!R35="","",IF('Социально-коммуникативное разви'!R35=2,"сформирован",IF('Социально-коммуникативное разви'!R35=0,"не сформирован", "в стадии формирования")))</f>
        <v/>
      </c>
      <c r="DW33" s="82" t="str">
        <f>IF('Социально-коммуникативное разви'!S35="","",IF('Социально-коммуникативное разви'!S35=2,"сформирован",IF('Социально-коммуникативное разви'!S35=0,"не сформирован", "в стадии формирования")))</f>
        <v/>
      </c>
      <c r="DX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3" s="82" t="str">
        <f>IF('Социально-коммуникативное разви'!T35="","",IF('Социально-коммуникативное разви'!T35=2,"сформирован",IF('Социально-коммуникативное разви'!T35=0,"не сформирован", "в стадии формирования")))</f>
        <v/>
      </c>
      <c r="EB33" s="82" t="str">
        <f>IF('Социально-коммуникативное разви'!Y35="","",IF('Социально-коммуникативное разви'!Y35=2,"сформирован",IF('Социально-коммуникативное разви'!Y35=0,"не сформирован", "в стадии формирования")))</f>
        <v/>
      </c>
      <c r="EC33" s="82" t="str">
        <f>IF('Социально-коммуникативное разви'!Z35="","",IF('Социально-коммуникативное разви'!Z35=2,"сформирован",IF('Социально-коммуникативное разви'!Z35=0,"не сформирован", "в стадии формирования")))</f>
        <v/>
      </c>
      <c r="ED33" s="82" t="str">
        <f>IF('Социально-коммуникативное разви'!AU35="","",IF('Социально-коммуникативное разви'!AU35=2,"сформирован",IF('Социально-коммуникативное разви'!AU35=0,"не сформирован", "в стадии формирования")))</f>
        <v/>
      </c>
      <c r="EE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3" s="82" t="str">
        <f>IF('Социально-коммуникативное разви'!AZ35="","",IF('Социально-коммуникативное разви'!AZ35=2,"сформирован",IF('Социально-коммуникативное разви'!AZ35=0,"не сформирован", "в стадии формирования")))</f>
        <v/>
      </c>
      <c r="EG33" s="82" t="str">
        <f>IF('Социально-коммуникативное разви'!BA35="","",IF('Социально-коммуникативное разви'!BA35=2,"сформирован",IF('Социально-коммуникативное разви'!BA35=0,"не сформирован", "в стадии формирования")))</f>
        <v/>
      </c>
      <c r="EH33" s="82" t="str">
        <f>IF('Социально-коммуникативное разви'!BB35="","",IF('Социально-коммуникативное разви'!BB35=2,"сформирован",IF('Социально-коммуникативное разви'!BB35=0,"не сформирован", "в стадии формирования")))</f>
        <v/>
      </c>
      <c r="EI33" s="82" t="str">
        <f>IF('Познавательное развитие'!G35="","",IF('Познавательное развитие'!G35=2,"сформирован",IF('Познавательное развитие'!G35=0,"не сформирован", "в стадии формирования")))</f>
        <v/>
      </c>
      <c r="EJ33" s="82" t="e">
        <f>IF('Познавательное развитие'!#REF!="","",IF('Познавательное развитие'!#REF!=2,"сформирован",IF('Познавательное развитие'!#REF!=0,"не сформирован", "в стадии формирования")))</f>
        <v>#REF!</v>
      </c>
      <c r="EK33" s="82" t="str">
        <f>IF('Познавательное развитие'!H35="","",IF('Познавательное развитие'!H35=2,"сформирован",IF('Познавательное развитие'!H35=0,"не сформирован", "в стадии формирования")))</f>
        <v/>
      </c>
      <c r="EL33" s="82" t="e">
        <f>IF('Познавательное развитие'!#REF!="","",IF('Познавательное развитие'!#REF!=2,"сформирован",IF('Познавательное развитие'!#REF!=0,"не сформирован", "в стадии формирования")))</f>
        <v>#REF!</v>
      </c>
      <c r="EM33" s="82" t="str">
        <f>IF('Познавательное развитие'!T35="","",IF('Познавательное развитие'!T35=2,"сформирован",IF('Познавательное развитие'!T35=0,"не сформирован", "в стадии формирования")))</f>
        <v/>
      </c>
      <c r="EN33" s="82" t="e">
        <f>IF('Познавательное развитие'!#REF!="","",IF('Познавательное развитие'!#REF!=2,"сформирован",IF('Познавательное развитие'!#REF!=0,"не сформирован", "в стадии формирования")))</f>
        <v>#REF!</v>
      </c>
      <c r="EO33" s="82" t="str">
        <f>IF('Познавательное развитие'!U35="","",IF('Познавательное развитие'!U35=2,"сформирован",IF('Познавательное развитие'!U35=0,"не сформирован", "в стадии формирования")))</f>
        <v/>
      </c>
      <c r="EP33" s="82" t="str">
        <f>IF('Познавательное развитие'!W35="","",IF('Познавательное развитие'!W35=2,"сформирован",IF('Познавательное развитие'!W35=0,"не сформирован", "в стадии формирования")))</f>
        <v/>
      </c>
      <c r="EQ33" s="82" t="str">
        <f>IF('Познавательное развитие'!X35="","",IF('Познавательное развитие'!X35=2,"сформирован",IF('Познавательное развитие'!X35=0,"не сформирован", "в стадии формирования")))</f>
        <v/>
      </c>
      <c r="ER33" s="82" t="str">
        <f>IF('Познавательное развитие'!AB35="","",IF('Познавательное развитие'!AB35=2,"сформирован",IF('Познавательное развитие'!AB35=0,"не сформирован", "в стадии формирования")))</f>
        <v/>
      </c>
      <c r="ES33" s="82" t="str">
        <f>IF('Познавательное развитие'!AC35="","",IF('Познавательное развитие'!AC35=2,"сформирован",IF('Познавательное развитие'!AC35=0,"не сформирован", "в стадии формирования")))</f>
        <v/>
      </c>
      <c r="ET33" s="82" t="str">
        <f>IF('Познавательное развитие'!AD35="","",IF('Познавательное развитие'!AD35=2,"сформирован",IF('Познавательное развитие'!AD35=0,"не сформирован", "в стадии формирования")))</f>
        <v/>
      </c>
      <c r="EU33" s="82" t="str">
        <f>IF('Познавательное развитие'!AE35="","",IF('Познавательное развитие'!AE35=2,"сформирован",IF('Познавательное развитие'!AE35=0,"не сформирован", "в стадии формирования")))</f>
        <v/>
      </c>
      <c r="EV33" s="82" t="str">
        <f>IF('Познавательное развитие'!AF35="","",IF('Познавательное развитие'!AF35=2,"сформирован",IF('Познавательное развитие'!AF35=0,"не сформирован", "в стадии формирования")))</f>
        <v/>
      </c>
      <c r="EW33" s="82" t="e">
        <f>IF('Познавательное развитие'!#REF!="","",IF('Познавательное развитие'!#REF!=2,"сформирован",IF('Познавательное развитие'!#REF!=0,"не сформирован", "в стадии формирования")))</f>
        <v>#REF!</v>
      </c>
      <c r="EX33" s="82" t="str">
        <f>IF('Познавательное развитие'!AG35="","",IF('Познавательное развитие'!AG35=2,"сформирован",IF('Познавательное развитие'!AG35=0,"не сформирован", "в стадии формирования")))</f>
        <v/>
      </c>
      <c r="EY33" s="82" t="str">
        <f>IF('Познавательное развитие'!AH35="","",IF('Познавательное развитие'!AH35=2,"сформирован",IF('Познавательное развитие'!AH35=0,"не сформирован", "в стадии формирования")))</f>
        <v/>
      </c>
      <c r="EZ33" s="82" t="e">
        <f>IF('Познавательное развитие'!#REF!="","",IF('Познавательное развитие'!#REF!=2,"сформирован",IF('Познавательное развитие'!#REF!=0,"не сформирован", "в стадии формирования")))</f>
        <v>#REF!</v>
      </c>
      <c r="FA33" s="82" t="str">
        <f>IF('Познавательное развитие'!AI35="","",IF('Познавательное развитие'!AI35=2,"сформирован",IF('Познавательное развитие'!AI35=0,"не сформирован", "в стадии формирования")))</f>
        <v/>
      </c>
      <c r="FB33" s="82" t="str">
        <f>IF('Познавательное развитие'!AJ35="","",IF('Познавательное развитие'!AJ35=2,"сформирован",IF('Познавательное развитие'!AJ35=0,"не сформирован", "в стадии формирования")))</f>
        <v/>
      </c>
      <c r="FC33" s="82" t="str">
        <f>IF('Познавательное развитие'!AK35="","",IF('Познавательное развитие'!AK35=2,"сформирован",IF('Познавательное развитие'!AK35=0,"не сформирован", "в стадии формирования")))</f>
        <v/>
      </c>
      <c r="FD33" s="82" t="str">
        <f>IF('Познавательное развитие'!AL35="","",IF('Познавательное развитие'!AL35=2,"сформирован",IF('Познавательное развитие'!AL35=0,"не сформирован", "в стадии формирования")))</f>
        <v/>
      </c>
      <c r="FE33" s="82" t="str">
        <f>IF('Речевое развитие'!Q34="","",IF('Речевое развитие'!Q34=2,"сформирован",IF('Речевое развитие'!Q34=0,"не сформирован", "в стадии формирования")))</f>
        <v/>
      </c>
      <c r="FF33" s="82" t="str">
        <f>IF('Речевое развитие'!R34="","",IF('Речевое развитие'!R34=2,"сформирован",IF('Речевое развитие'!R34=0,"не сформирован", "в стадии формирования")))</f>
        <v/>
      </c>
      <c r="FG33" s="82" t="str">
        <f>IF('Речевое развитие'!S34="","",IF('Речевое развитие'!S34=2,"сформирован",IF('Речевое развитие'!S34=0,"не сформирован", "в стадии формирования")))</f>
        <v/>
      </c>
      <c r="FH33" s="82" t="str">
        <f>IF('Речевое развитие'!T34="","",IF('Речевое развитие'!T34=2,"сформирован",IF('Речевое развитие'!T34=0,"не сформирован", "в стадии формирования")))</f>
        <v/>
      </c>
      <c r="FI33" s="82" t="str">
        <f>IF('Речевое развитие'!U34="","",IF('Речевое развитие'!U34=2,"сформирован",IF('Речевое развитие'!U34=0,"не сформирован", "в стадии формирования")))</f>
        <v/>
      </c>
      <c r="FJ33" s="82" t="e">
        <f>IF('Речевое развитие'!#REF!="","",IF('Речевое развитие'!#REF!=2,"сформирован",IF('Речевое развитие'!#REF!=0,"не сформирован", "в стадии формирования")))</f>
        <v>#REF!</v>
      </c>
      <c r="FK33" s="82" t="str">
        <f>IF('Художественно-эстетическое разв'!S35="","",IF('Художественно-эстетическое разв'!S35=2,"сформирован",IF('Художественно-эстетическое разв'!S35=0,"не сформирован", "в стадии формирования")))</f>
        <v/>
      </c>
      <c r="FL33" s="82" t="str">
        <f>IF('Художественно-эстетическое разв'!T35="","",IF('Художественно-эстетическое разв'!T35=2,"сформирован",IF('Художественно-эстетическое разв'!T35=0,"не сформирован", "в стадии формирования")))</f>
        <v/>
      </c>
      <c r="FM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3" s="82" t="str">
        <f>IF('Физическое развитие'!T34="","",IF('Физическое развитие'!T34=2,"сформирован",IF('Физическое развитие'!T34=0,"не сформирован", "в стадии формирования")))</f>
        <v/>
      </c>
      <c r="FO33" s="82" t="str">
        <f>IF('Физическое развитие'!U34="","",IF('Физическое развитие'!U34=2,"сформирован",IF('Физическое развитие'!U34=0,"не сформирован", "в стадии формирования")))</f>
        <v/>
      </c>
      <c r="FP33" s="82" t="str">
        <f>IF('Физическое развитие'!V34="","",IF('Физическое развитие'!V34=2,"сформирован",IF('Физическое развитие'!V34=0,"не сформирован", "в стадии формирования")))</f>
        <v/>
      </c>
      <c r="FQ33" s="82" t="e">
        <f>IF('Физическое развитие'!#REF!="","",IF('Физическое развитие'!#REF!=2,"сформирован",IF('Физическое развитие'!#REF!=0,"не сформирован", "в стадии формирования")))</f>
        <v>#REF!</v>
      </c>
      <c r="FR33" s="214" t="str">
        <f>IF('Социально-коммуникативное разви'!D35="","",IF('Социально-коммуникативное разви'!E35="","",IF('Социально-коммуникативное разви'!F35="","",IF('Социально-коммуникативное разви'!G35="","",IF('Социально-коммуникативное разви'!Q35="","",IF('Социально-коммуникативное разви'!R35="","",IF('Социально-коммуникативное разви'!S35="","",IF('Социально-коммуникативное разви'!#REF!="","",IF('Социально-коммуникативное разви'!#REF!="","",IF('Социально-коммуникативное разви'!#REF!="","",IF('Социально-коммуникативное разви'!T35="","",IF('Социально-коммуникативное разви'!Y35="","",IF('Социально-коммуникативное разви'!Z35="","",IF('Социально-коммуникативное разви'!AU35="","",IF('Социально-коммуникативное разви'!#REF!="","",IF('Социально-коммуникативное разви'!AZ35="","",IF('Социально-коммуникативное разви'!BA35="","",IF('Социально-коммуникативное разви'!BB35="","",IF('Познавательное развитие'!G35="","",IF('Познавательное развитие'!#REF!="","",IF('Познавательное развитие'!H35="","",IF('Познавательное развитие'!#REF!="","",IF('Познавательное развитие'!T35="","",IF('Познавательное развитие'!#REF!="","",IF('Познавательное развитие'!U35="","",IF('Познавательное развитие'!W35="","",IF('Познавательное развитие'!X35="","",IF('Познавательное развитие'!AB35="","",IF('Познавательное развитие'!AC35="","",IF('Познавательное развитие'!AD35="","",IF('Познавательное развитие'!AE35="","",IF('Познавательное развитие'!AF35="","",IF('Познавательное развитие'!#REF!="","",IF('Познавательное развитие'!AG35="","",IF('Познавательное развитие'!AH35="","",IF('Познавательное развитие'!#REF!="","",IF('Познавательное развитие'!AI35="","",IF('Познавательное развитие'!AJ35="","",IF('Познавательное развитие'!AK35="","",IF('Познавательное развитие'!AL35="","",IF('Речевое развитие'!Q34="","",IF('Речевое развитие'!R34="","",IF('Речевое развитие'!S34="","",IF('Речевое развитие'!T34="","",IF('Речевое развитие'!U34="","",IF('Речевое развитие'!#REF!="","",IF('Художественно-эстетическое разв'!S35="","",IF('Художественно-эстетическое разв'!T35="","",IF('Художественно-эстетическое разв'!#REF!="","",IF('Физическое развитие'!T34="","",IF('Физическое развитие'!U34="","",IF('Физическое развитие'!V34="","",IF('Физическое развитие'!#REF!="","",('Социально-коммуникативное разви'!D35+'Социально-коммуникативное разви'!E35+'Социально-коммуникативное разви'!F35+'Социально-коммуникативное разви'!G35+'Социально-коммуникативное разви'!Q35+'Социально-коммуникативное разви'!R35+'Социально-коммуникативное разви'!S35+'Социально-коммуникативное разви'!#REF!+'Социально-коммуникативное разви'!#REF!+'Социально-коммуникативное разви'!#REF!+'Социально-коммуникативное разви'!T35+'Социально-коммуникативное разви'!Y35+'Социально-коммуникативное разви'!Z35+'Социально-коммуникативное разви'!AU35+'Социально-коммуникативное разви'!#REF!+'Социально-коммуникативное разви'!AZ35+'Социально-коммуникативное разви'!BA35+'Социально-коммуникативное разви'!BB35+'Познавательное развитие'!G35+'Познавательное развитие'!#REF!+'Познавательное развитие'!H35+'Познавательное развитие'!#REF!+'Познавательное развитие'!T35+'Познавательное развитие'!#REF!+'Познавательное развитие'!U35+'Познавательное развитие'!W35+'Познавательное развитие'!X35+'Познавательное развитие'!AB35+'Познавательное развитие'!AC35+'Познавательное развитие'!AD35+'Познавательное развитие'!AE35+'Познавательное развитие'!AF35+'Познавательное развитие'!#REF!+'Познавательное развитие'!AG35+'Познавательное развитие'!AH35+'Познавательное развитие'!#REF!+'Познавательное развитие'!AI35+'Познавательное развитие'!AJ35+'Познавательное развитие'!AK35+'Познавательное развитие'!AL35+'Речевое развитие'!Q34+'Речевое развитие'!R34+'Речевое развитие'!S34+'Речевое развитие'!T34+'Речевое развитие'!U34+'Речевое развитие'!#REF!+'Художественно-эстетическое разв'!S35+'Художественно-эстетическое разв'!T35+'Художественно-эстетическое разв'!#REF!+'Физическое развитие'!T34+'Физическое развитие'!U34+'Физическое развитие'!V34+'Физическое развитие'!#REF!)/53)))))))))))))))))))))))))))))))))))))))))))))))))))))</f>
        <v/>
      </c>
      <c r="FS33" s="82" t="str">
        <f>'Целевые ориентиры'!EC34</f>
        <v/>
      </c>
    </row>
    <row r="34" spans="1:175">
      <c r="A34" s="82" t="e">
        <f>список!#REF!</f>
        <v>#REF!</v>
      </c>
      <c r="B34" s="82" t="e">
        <f>IF(список!#REF!="","",список!#REF!)</f>
        <v>#REF!</v>
      </c>
      <c r="C34" s="82" t="e">
        <f>список!#REF!</f>
        <v>#REF!</v>
      </c>
      <c r="D34" s="82" t="str">
        <f>IF('Социально-коммуникативное разви'!AA36="","",IF('Социально-коммуникативное разви'!AA36=2,"сформирован",IF('Социально-коммуникативное разви'!AA36=0,"не сформирован", "в стадии формирования")))</f>
        <v/>
      </c>
      <c r="E34" s="82" t="str">
        <f>IF('Социально-коммуникативное разви'!AF36="","",IF('Социально-коммуникативное разви'!AF36=2,"сформирован",IF('Социально-коммуникативное разви'!AF36=0,"не сформирован", "в стадии формирования")))</f>
        <v/>
      </c>
      <c r="F34" s="82" t="str">
        <f>IF('Социально-коммуникативное разви'!AG36="","",IF('Социально-коммуникативное разви'!AG36=2,"сформирован",IF('Социально-коммуникативное разви'!AG36=0,"не сформирован", "в стадии формирования")))</f>
        <v/>
      </c>
      <c r="G34" s="82" t="str">
        <f>IF('Социально-коммуникативное разви'!AH36="","",IF('Социально-коммуникативное разви'!AH36=2,"сформирован",IF('Социально-коммуникативное разви'!AH36=0,"не сформирован", "в стадии формирования")))</f>
        <v/>
      </c>
      <c r="H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4" s="82" t="str">
        <f>IF('Социально-коммуникативное разви'!AJ36="","",IF('Социально-коммуникативное разви'!AJ36=2,"сформирован",IF('Социально-коммуникативное разви'!AJ36=0,"не сформирован", "в стадии формирования")))</f>
        <v/>
      </c>
      <c r="K34" s="82" t="str">
        <f>IF('Социально-коммуникативное разви'!AK36="","",IF('Социально-коммуникативное разви'!AK36=2,"сформирован",IF('Социально-коммуникативное разви'!AK36=0,"не сформирован", "в стадии формирования")))</f>
        <v/>
      </c>
      <c r="L34" s="82" t="e">
        <f>IF('Познавательное развитие'!#REF!="","",IF('Познавательное развитие'!#REF!=2,"сформирован",IF('Познавательное развитие'!#REF!=0,"не сформирован", "в стадии формирования")))</f>
        <v>#REF!</v>
      </c>
      <c r="M34" s="82" t="str">
        <f>IF('Познавательное развитие'!D36="","",IF('Познавательное развитие'!D36=2,"сформирован",IF('Познавательное развитие'!D36=0,"не сформирован", "в стадии формирования")))</f>
        <v/>
      </c>
      <c r="N34" s="82" t="e">
        <f>IF('Познавательное развитие'!#REF!="","",IF('Познавательное развитие'!#REF!=2,"сформирован",IF('Познавательное развитие'!#REF!=0,"не сформирован", "в стадии формирования")))</f>
        <v>#REF!</v>
      </c>
      <c r="O34" s="82" t="str">
        <f>IF('Познавательное развитие'!I36="","",IF('Познавательное развитие'!I36=2,"сформирован",IF('Познавательное развитие'!I36=0,"не сформирован", "в стадии формирования")))</f>
        <v/>
      </c>
      <c r="P34" s="82" t="str">
        <f>IF('Познавательное развитие'!M36="","",IF('Познавательное развитие'!M36=2,"сформирован",IF('Познавательное развитие'!M36=0,"не сформирован", "в стадии формирования")))</f>
        <v/>
      </c>
      <c r="Q34" s="82" t="str">
        <f>IF('Познавательное развитие'!N36="","",IF('Познавательное развитие'!N36=2,"сформирован",IF('Познавательное развитие'!N36=0,"не сформирован", "в стадии формирования")))</f>
        <v/>
      </c>
      <c r="R34" s="82" t="str">
        <f>IF('Познавательное развитие'!O36="","",IF('Познавательное развитие'!O36=2,"сформирован",IF('Познавательное развитие'!O36=0,"не сформирован", "в стадии формирования")))</f>
        <v/>
      </c>
      <c r="S34" s="82" t="str">
        <f>IF('Познавательное развитие'!P36="","",IF('Познавательное развитие'!P36=2,"сформирован",IF('Познавательное развитие'!P36=0,"не сформирован", "в стадии формирования")))</f>
        <v/>
      </c>
      <c r="T34" s="82" t="str">
        <f>IF('Познавательное развитие'!Q36="","",IF('Познавательное развитие'!Q36=2,"сформирован",IF('Познавательное развитие'!Q36=0,"не сформирован", "в стадии формирования")))</f>
        <v/>
      </c>
      <c r="U34" s="82" t="str">
        <f>IF('Познавательное развитие'!Y36="","",IF('Познавательное развитие'!Y36=2,"сформирован",IF('Познавательное развитие'!Y36=0,"не сформирован", "в стадии формирования")))</f>
        <v/>
      </c>
      <c r="V34" s="82"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W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4" s="82" t="str">
        <f>IF('Художественно-эстетическое разв'!G36="","",IF('Художественно-эстетическое разв'!G36=2,"сформирован",IF('Художественно-эстетическое разв'!G36=0,"не сформирован", "в стадии формирования")))</f>
        <v/>
      </c>
      <c r="Y34" s="82" t="str">
        <f>IF('Художественно-эстетическое разв'!H36="","",IF('Художественно-эстетическое разв'!H36=2,"сформирован",IF('Художественно-эстетическое разв'!H36=0,"не сформирован", "в стадии формирования")))</f>
        <v/>
      </c>
      <c r="Z34" s="82" t="str">
        <f>IF('Художественно-эстетическое разв'!I36="","",IF('Художественно-эстетическое разв'!I36=2,"сформирован",IF('Художественно-эстетическое разв'!I36=0,"не сформирован", "в стадии формирования")))</f>
        <v/>
      </c>
      <c r="AA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4" s="82" t="str">
        <f>IF('Художественно-эстетическое разв'!L36="","",IF('Художественно-эстетическое разв'!L36=2,"сформирован",IF('Художественно-эстетическое разв'!L36=0,"не сформирован", "в стадии формирования")))</f>
        <v/>
      </c>
      <c r="AC34" s="82" t="str">
        <f>IF('Художественно-эстетическое разв'!M36="","",IF('Художественно-эстетическое разв'!M36=2,"сформирован",IF('Художественно-эстетическое разв'!M36=0,"не сформирован", "в стадии формирования")))</f>
        <v/>
      </c>
      <c r="AD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4" s="82" t="str">
        <f>IF('Художественно-эстетическое разв'!U36="","",IF('Художественно-эстетическое разв'!U36=2,"сформирован",IF('Художественно-эстетическое разв'!U36=0,"не сформирован", "в стадии формирования")))</f>
        <v/>
      </c>
      <c r="AG34" s="82" t="str">
        <f>IF('Физическое развитие'!W35="","",IF('Физическое развитие'!W35=2,"сформирован",IF('Физическое развитие'!W35=0,"не сформирован", "в стадии формирования")))</f>
        <v/>
      </c>
      <c r="AH34" s="214" t="str">
        <f>IF('Социально-коммуникативное разви'!AA36="","",IF('Социально-коммуникативное разви'!AF36="","",IF('Социально-коммуникативное разви'!AG36="","",IF('Социально-коммуникативное разви'!AH36="","",IF('Социально-коммуникативное разви'!#REF!="","",IF('Социально-коммуникативное разви'!#REF!="","",IF('Социально-коммуникативное разви'!AJ36="","",IF('Социально-коммуникативное разви'!AK36="","",IF('Познавательное развитие'!#REF!="","",IF('Познавательное развитие'!D36="","",IF('Познавательное развитие'!#REF!="","",IF('Познавательное развитие'!I36="","",IF('Познавательное развитие'!M36="","",IF('Познавательное развитие'!N36="","",IF('Познавательное развитие'!O36="","",IF('Познавательное развитие'!P36="","",IF('Познавательное развитие'!Q36="","",IF('Познавательное развитие'!Y36="","",IF('Художественно-эстетическое разв'!D36="","",IF('Художественно-эстетическое разв'!#REF!="","",IF('Художественно-эстетическое разв'!G36="","",IF('Художественно-эстетическое разв'!H36="","",IF('Художественно-эстетическое разв'!I36="","",IF('Художественно-эстетическое разв'!#REF!="","",IF('Художественно-эстетическое разв'!L36="","",IF('Художественно-эстетическое разв'!M36="","",IF('Художественно-эстетическое разв'!#REF!="","",IF('Художественно-эстетическое разв'!#REF!="","",IF('Художественно-эстетическое разв'!U36="","",IF('Физическое развитие'!#REF!="","",('Социально-коммуникативное разви'!AA36+'Социально-коммуникативное разви'!AF36+'Социально-коммуникативное разви'!AG36+'Социально-коммуникативное разви'!AH36+'Социально-коммуникативное разви'!#REF!+'Социально-коммуникативное разви'!#REF!+'Социально-коммуникативное разви'!AJ36+'Социально-коммуникативное разви'!AK36+'Познавательное развитие'!#REF!+'Познавательное развитие'!D36+'Познавательное развитие'!#REF!+'Познавательное развитие'!I36+'Познавательное развитие'!M36+'Познавательное развитие'!N36+'Познавательное развитие'!O36+'Познавательное развитие'!P36+'Познавательное развитие'!Q36+'Познавательное развитие'!Y36+'Художественно-эстетическое разв'!D36+'Художественно-эстетическое разв'!#REF!+'Художественно-эстетическое разв'!G36+'Художественно-эстетическое разв'!H36+'Художественно-эстетическое разв'!I36+'Художественно-эстетическое разв'!#REF!+'Художественно-эстетическое разв'!L36+'Художественно-эстетическое разв'!M36+'Художественно-эстетическое разв'!#REF!+'Художественно-эстетическое разв'!#REF!+'Художественно-эстетическое разв'!U36+'Физическое развитие'!#REF!)/30))))))))))))))))))))))))))))))</f>
        <v/>
      </c>
      <c r="AI34" s="82" t="str">
        <f>'Целевые ориентиры'!AA35</f>
        <v/>
      </c>
      <c r="AJ34" s="82"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AK34" s="82"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AL34" s="82" t="str">
        <f>IF('Социально-коммуникативное разви'!I36="","",IF('Социально-коммуникативное разви'!I36=2,"сформирован",IF('Социально-коммуникативное разви'!I36=0,"не сформирован", "в стадии формирования")))</f>
        <v/>
      </c>
      <c r="AM34" s="82" t="str">
        <f>IF('Социально-коммуникативное разви'!J36="","",IF('Социально-коммуникативное разви'!J36=2,"сформирован",IF('Социально-коммуникативное разви'!J36=0,"не сформирован", "в стадии формирования")))</f>
        <v/>
      </c>
      <c r="AN34" s="82"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AO34" s="82"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AP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4" s="82" t="str">
        <f>IF('Социально-коммуникативное разви'!X36="","",IF('Социально-коммуникативное разви'!X36=2,"сформирован",IF('Социально-коммуникативное разви'!X36=0,"не сформирован", "в стадии формирования")))</f>
        <v/>
      </c>
      <c r="AR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4" s="82" t="e">
        <f>IF('Познавательное развитие'!#REF!="","",IF('Познавательное развитие'!#REF!=2,"сформирован",IF('Познавательное развитие'!#REF!=0,"не сформирован", "в стадии формирования")))</f>
        <v>#REF!</v>
      </c>
      <c r="AT34" s="82" t="str">
        <f>IF('Познавательное развитие'!V36="","",IF('Познавательное развитие'!V36=2,"сформирован",IF('Познавательное развитие'!V36=0,"не сформирован", "в стадии формирования")))</f>
        <v/>
      </c>
      <c r="AU34" s="82" t="str">
        <f>IF('Художественно-эстетическое разв'!Z36="","",IF('Художественно-эстетическое разв'!Z36=2,"сформирован",IF('Художественно-эстетическое разв'!Z36=0,"не сформирован", "в стадии формирования")))</f>
        <v/>
      </c>
      <c r="AV34" s="82" t="str">
        <f>IF('Художественно-эстетическое разв'!AE36="","",IF('Художественно-эстетическое разв'!AE36=2,"сформирован",IF('Художественно-эстетическое разв'!AE36=0,"не сформирован", "в стадии формирования")))</f>
        <v/>
      </c>
      <c r="AW34" s="82" t="e">
        <f>IF('Физическое развитие'!#REF!="","",IF('Физическое развитие'!#REF!=2,"сформирован",IF('Физическое развитие'!#REF!=0,"не сформирован", "в стадии формирования")))</f>
        <v>#REF!</v>
      </c>
      <c r="AX34" s="82" t="e">
        <f>IF('Физическое развитие'!#REF!="","",IF('Физическое развитие'!#REF!=2,"сформирован",IF('Физическое развитие'!#REF!=0,"не сформирован", "в стадии формирования")))</f>
        <v>#REF!</v>
      </c>
      <c r="AY34" s="214" t="str">
        <f>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разви'!#REF!="","",IF('Социально-коммуникативное разви'!X36="","",IF('Социально-коммуникативное разви'!#REF!="","",IF('Познавательное развитие'!#REF!="","",IF('Познавательное развитие'!V36="","",IF('Художественно-эстетическое разв'!Z36="","",IF('Художественно-эстетическое разв'!AE36="","",IF('Физическое развитие'!#REF!="","",IF('Физическое развитие'!#REF!="","",('Социально-коммуникативное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разви'!#REF!+'Социально-коммуникативное разви'!X36+'Социально-коммуникативное разви'!#REF!+'Познавательное развитие'!#REF!+'Познавательное развитие'!V36+'Художественно-эстетическое разв'!Z36+'Художественно-эстетическое разв'!AE36+'Физическое развитие'!#REF!+'Физическое развитие'!#REF!)/15)))))))))))))))</f>
        <v/>
      </c>
      <c r="AZ34" s="82" t="str">
        <f>'Целевые ориентиры'!AM35</f>
        <v/>
      </c>
      <c r="BA34" s="82" t="str">
        <f>IF('Социально-коммуникативное разви'!U36="","",IF('Социально-коммуникативное разви'!U36=2,"сформирован",IF('Социально-коммуникативное разви'!U36=0,"не сформирован", "в стадии формирования")))</f>
        <v/>
      </c>
      <c r="BB34" s="82" t="str">
        <f>IF('Социально-коммуникативное разви'!V36="","",IF('Социально-коммуникативное разви'!V36=2,"сформирован",IF('Социально-коммуникативное разви'!V36=0,"не сформирован", "в стадии формирования")))</f>
        <v/>
      </c>
      <c r="BC34" s="82" t="str">
        <f>IF('Социально-коммуникативное разви'!W36="","",IF('Социально-коммуникативное разви'!W36=2,"сформирован",IF('Социально-коммуникативное разви'!W36=0,"не сформирован", "в стадии формирования")))</f>
        <v/>
      </c>
      <c r="BD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4" s="82" t="str">
        <f>IF('Художественно-эстетическое разв'!AC36="","",IF('Художественно-эстетическое разв'!AC36=2,"сформирован",IF('Художественно-эстетическое разв'!AC36=0,"не сформирован", "в стадии формирования")))</f>
        <v/>
      </c>
      <c r="BG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4" s="82" t="str">
        <f>IF('Художественно-эстетическое разв'!AD36="","",IF('Художественно-эстетическое разв'!AD36=2,"сформирован",IF('Художественно-эстетическое разв'!AD36=0,"не сформирован", "в стадии формирования")))</f>
        <v/>
      </c>
      <c r="BI34" s="214" t="str">
        <f>IF('Социально-коммуникативное разви'!U36="","",IF('Социально-коммуникативное разви'!V36="","",IF('Социально-коммуникативное разви'!W36="","",IF('Художественно-эстетическое разв'!#REF!="","",IF('Художественно-эстетическое разв'!#REF!="","",IF('Художественно-эстетическое разв'!AC36="","",IF('Художественно-эстетическое разв'!#REF!="","",IF('Художественно-эстетическое разв'!AD36="","",('Социально-коммуникативное разви'!U36+'Социально-коммуникативное разви'!V36+'Социально-коммуникативное разви'!W36+'Художественно-эстетическое разв'!#REF!+'Художественно-эстетическое разв'!#REF!+'Художественно-эстетическое разв'!AC36+'Художественно-эстетическое разв'!#REF!+'Художественно-эстетическое разв'!AD36)/8))))))))</f>
        <v/>
      </c>
      <c r="BJ34" s="82" t="str">
        <f>'Целевые ориентиры'!AT35</f>
        <v/>
      </c>
      <c r="BK34" s="82" t="str">
        <f>IF('Речевое развитие'!D35="","",IF('Речевое развитие'!D35=2,"сформирован",IF('Речевое развитие'!D35=0,"не сформирован", "в стадии формирования")))</f>
        <v/>
      </c>
      <c r="BL34" s="82" t="e">
        <f>IF('Речевое развитие'!#REF!="","",IF('Речевое развитие'!#REF!=2,"сформирован",IF('Речевое развитие'!#REF!=0,"не сформирован", "в стадии формирования")))</f>
        <v>#REF!</v>
      </c>
      <c r="BM34" s="82" t="str">
        <f>IF('Речевое развитие'!E35="","",IF('Речевое развитие'!E35=2,"сформирован",IF('Речевое развитие'!E35=0,"не сформирован", "в стадии формирования")))</f>
        <v/>
      </c>
      <c r="BN34" s="82" t="str">
        <f>IF('Речевое развитие'!F35="","",IF('Речевое развитие'!F35=2,"сформирован",IF('Речевое развитие'!F35=0,"не сформирован", "в стадии формирования")))</f>
        <v/>
      </c>
      <c r="BO34" s="82" t="str">
        <f>IF('Речевое развитие'!G35="","",IF('Речевое развитие'!G35=2,"сформирован",IF('Речевое развитие'!G35=0,"не сформирован", "в стадии формирования")))</f>
        <v/>
      </c>
      <c r="BP34" s="82" t="str">
        <f>IF('Речевое развитие'!H35="","",IF('Речевое развитие'!H35=2,"сформирован",IF('Речевое развитие'!H35=0,"не сформирован", "в стадии формирования")))</f>
        <v/>
      </c>
      <c r="BQ34" s="82" t="e">
        <f>IF('Речевое развитие'!#REF!="","",IF('Речевое развитие'!#REF!=2,"сформирован",IF('Речевое развитие'!#REF!=0,"не сформирован", "в стадии формирования")))</f>
        <v>#REF!</v>
      </c>
      <c r="BR34" s="82" t="str">
        <f>IF('Речевое развитие'!I35="","",IF('Речевое развитие'!I35=2,"сформирован",IF('Речевое развитие'!I35=0,"не сформирован", "в стадии формирования")))</f>
        <v/>
      </c>
      <c r="BS34" s="82" t="str">
        <f>IF('Речевое развитие'!J35="","",IF('Речевое развитие'!J35=2,"сформирован",IF('Речевое развитие'!J35=0,"не сформирован", "в стадии формирования")))</f>
        <v/>
      </c>
      <c r="BT34" s="82" t="str">
        <f>IF('Речевое развитие'!K35="","",IF('Речевое развитие'!K35=2,"сформирован",IF('Речевое развитие'!K35=0,"не сформирован", "в стадии формирования")))</f>
        <v/>
      </c>
      <c r="BU34" s="82" t="str">
        <f>IF('Речевое развитие'!L35="","",IF('Речевое развитие'!L35=2,"сформирован",IF('Речевое развитие'!L35=0,"не сформирован", "в стадии формирования")))</f>
        <v/>
      </c>
      <c r="BV34" s="82" t="str">
        <f>IF('Речевое развитие'!M35="","",IF('Речевое развитие'!M35=2,"сформирован",IF('Речевое развитие'!M35=0,"не сформирован", "в стадии формирования")))</f>
        <v/>
      </c>
      <c r="BW34" s="82" t="str">
        <f>IF('Речевое развитие'!N35="","",IF('Речевое развитие'!N35=2,"сформирован",IF('Речевое развитие'!N35=0,"не сформирован", "в стадии формирования")))</f>
        <v/>
      </c>
      <c r="BX34" s="82" t="str">
        <f>IF('Речевое развитие'!D35="","",IF('Речевое развитие'!#REF!="","",IF('Речевое развитие'!E35="","",IF('Речевое развитие'!F35="","",IF('Речевое развитие'!G35="","",IF('Речевое развитие'!H35="","",IF('Речевое развитие'!#REF!="","",IF('Речевое развитие'!I35="","",IF('Речевое развитие'!J35="","",IF('Речевое развитие'!K35="","",IF('Речевое развитие'!L35="","",IF('Речевое развитие'!M35="","",IF('Речевое развитие'!N35="","",('Речевое развитие'!D35+'Речевое развитие'!#REF!+'Речевое развитие'!E35+'Речевое развитие'!F35+'Речевое развитие'!G35+'Речевое развитие'!H35+'Речевое развитие'!#REF!+'Речевое развитие'!I35+'Речевое развитие'!J35+'Речевое развитие'!K35+'Речевое развитие'!L35+'Речевое развитие'!M35+'Речевое развитие'!N35)/13)))))))))))))</f>
        <v/>
      </c>
      <c r="BY34" s="82" t="str">
        <f>'Целевые ориентиры'!BG35</f>
        <v/>
      </c>
      <c r="BZ34" s="82" t="str">
        <f>IF('Художественно-эстетическое разв'!Y36="","",IF('Художественно-эстетическое разв'!Y36=2,"сформирован",IF('Художественно-эстетическое разв'!Y36=0,"не сформирован", "в стадии формирования")))</f>
        <v/>
      </c>
      <c r="CA34" s="82" t="e">
        <f>IF('Физическое развитие'!#REF!="","",IF('Физическое развитие'!#REF!=2,"сформирован",IF('Физическое развитие'!#REF!=0,"не сформирован", "в стадии формирования")))</f>
        <v>#REF!</v>
      </c>
      <c r="CB34" s="82" t="e">
        <f>IF('Физическое развитие'!#REF!="","",IF('Физическое развитие'!#REF!=2,"сформирован",IF('Физическое развитие'!#REF!=0,"не сформирован", "в стадии формирования")))</f>
        <v>#REF!</v>
      </c>
      <c r="CC34" s="82" t="str">
        <f>IF('Физическое развитие'!D35="","",IF('Физическое развитие'!D35=2,"сформирован",IF('Физическое развитие'!D35=0,"не сформирован", "в стадии формирования")))</f>
        <v/>
      </c>
      <c r="CD34" s="82" t="str">
        <f>IF('Физическое развитие'!E35="","",IF('Физическое развитие'!E35=2,"сформирован",IF('Физическое развитие'!E35=0,"не сформирован", "в стадии формирования")))</f>
        <v/>
      </c>
      <c r="CE34" s="82" t="str">
        <f>IF('Физическое развитие'!F35="","",IF('Физическое развитие'!F35=2,"сформирован",IF('Физическое развитие'!F35=0,"не сформирован", "в стадии формирования")))</f>
        <v/>
      </c>
      <c r="CF34" s="82" t="str">
        <f>IF('Физическое развитие'!H35="","",IF('Физическое развитие'!H35=2,"сформирован",IF('Физическое развитие'!H35=0,"не сформирован", "в стадии формирования")))</f>
        <v/>
      </c>
      <c r="CG34" s="82" t="str">
        <f>IF('Физическое развитие'!I35="","",IF('Физическое развитие'!I35=2,"сформирован",IF('Физическое развитие'!I35=0,"не сформирован", "в стадии формирования")))</f>
        <v/>
      </c>
      <c r="CH34" s="82" t="str">
        <f>IF('Физическое развитие'!J35="","",IF('Физическое развитие'!J35=2,"сформирован",IF('Физическое развитие'!J35=0,"не сформирован", "в стадии формирования")))</f>
        <v/>
      </c>
      <c r="CI34" s="82" t="str">
        <f>IF('Физическое развитие'!L35="","",IF('Физическое развитие'!L35=2,"сформирован",IF('Физическое развитие'!L35=0,"не сформирован", "в стадии формирования")))</f>
        <v/>
      </c>
      <c r="CJ34" s="82" t="str">
        <f>IF('Физическое развитие'!M35="","",IF('Физическое развитие'!M35=2,"сформирован",IF('Физическое развитие'!M35=0,"не сформирован", "в стадии формирования")))</f>
        <v/>
      </c>
      <c r="CK34" s="82" t="e">
        <f>IF('Физическое развитие'!#REF!="","",IF('Физическое развитие'!#REF!=2,"сформирован",IF('Физическое развитие'!#REF!=0,"не сформирован", "в стадии формирования")))</f>
        <v>#REF!</v>
      </c>
      <c r="CL34" s="82" t="e">
        <f>IF('Физическое развитие'!#REF!="","",IF('Физическое развитие'!#REF!=2,"сформирован",IF('Физическое развитие'!#REF!=0,"не сформирован", "в стадии формирования")))</f>
        <v>#REF!</v>
      </c>
      <c r="CM34" s="82" t="e">
        <f>IF('Физическое развитие'!#REF!="","",IF('Физическое развитие'!#REF!=2,"сформирован",IF('Физическое развитие'!#REF!=0,"не сформирован", "в стадии формирования")))</f>
        <v>#REF!</v>
      </c>
      <c r="CN34" s="82" t="str">
        <f>IF('Физическое развитие'!N35="","",IF('Физическое развитие'!N35=2,"сформирован",IF('Физическое развитие'!N35=0,"не сформирован", "в стадии формирования")))</f>
        <v/>
      </c>
      <c r="CO34" s="82" t="str">
        <f>IF('Физическое развитие'!O35="","",IF('Физическое развитие'!O35=2,"сформирован",IF('Физическое развитие'!O35=0,"не сформирован", "в стадии формирования")))</f>
        <v/>
      </c>
      <c r="CP34" s="82" t="str">
        <f>IF('Физическое развитие'!P35="","",IF('Физическое развитие'!P35=2,"сформирован",IF('Физическое развитие'!P35=0,"не сформирован", "в стадии формирования")))</f>
        <v/>
      </c>
      <c r="CQ34" s="82" t="str">
        <f>IF('Физическое развитие'!Q35="","",IF('Физическое развитие'!Q35=2,"сформирован",IF('Физическое развитие'!Q35=0,"не сформирован", "в стадии формирования")))</f>
        <v/>
      </c>
      <c r="CR34" s="214" t="str">
        <f>IF('Художественно-эстетическое разв'!Y36="","",IF('Физическое развитие'!#REF!="","",IF('Физическое развитие'!#REF!="","",IF('Физическое развитие'!D35="","",IF('Физическое развитие'!E35="","",IF('Физическое развитие'!F35="","",IF('Физическое развитие'!H35="","",IF('Физическое развитие'!I35="","",IF('Физическое развитие'!J35="","",IF('Физическое развитие'!L35="","",IF('Физическое развитие'!M35="","",IF('Физическое развитие'!#REF!="","",IF('Физическое развитие'!#REF!="","",IF('Физическое развитие'!#REF!="","",IF('Физическое развитие'!N35="","",IF('Физическое развитие'!O35="","",IF('Физическое развитие'!P35="","",IF('Физическое развитие'!Q35="","",('Художественно-эстетическое разв'!Y36+'Физическое развитие'!#REF!+'Физическое развитие'!#REF!+'Физическое развитие'!D35+'Физическое развитие'!E35+'Физическое развитие'!F35+'Физическое развитие'!H35+'Физическое развитие'!I35+'Физическое развитие'!J35+'Физическое развитие'!L35+'Физическое развитие'!M35+'Физическое развитие'!#REF!+'Физическое развитие'!#REF!+'Физическое развитие'!#REF!+'Физическое развитие'!N35+'Физическое развитие'!O35+'Физическое развитие'!P35+'Физическое развитие'!Q35)/18))))))))))))))))))</f>
        <v/>
      </c>
      <c r="CS34" s="82" t="str">
        <f>'Целевые ориентиры'!BW35</f>
        <v/>
      </c>
      <c r="CT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4" s="82"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CV34" s="82" t="str">
        <f>IF('Социально-коммуникативное разви'!N36="","",IF('Социально-коммуникативное разви'!N36=2,"сформирован",IF('Социально-коммуникативное разви'!N36=0,"не сформирован", "в стадии формирования")))</f>
        <v/>
      </c>
      <c r="CW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4" s="82" t="str">
        <f>IF('Социально-коммуникативное разви'!AI36="","",IF('Социально-коммуникативное разви'!AI36=2,"сформирован",IF('Социально-коммуникативное разви'!AI36=0,"не сформирован", "в стадии формирования")))</f>
        <v/>
      </c>
      <c r="CY34" s="82" t="str">
        <f>IF('Социально-коммуникативное разви'!AN36="","",IF('Социально-коммуникативное разви'!AN36=2,"сформирован",IF('Социально-коммуникативное разви'!AN36=0,"не сформирован", "в стадии формирования")))</f>
        <v/>
      </c>
      <c r="CZ34" s="82" t="str">
        <f>IF('Социально-коммуникативное разви'!AO36="","",IF('Социально-коммуникативное разви'!AO36=2,"сформирован",IF('Социально-коммуникативное разви'!AO36=0,"не сформирован", "в стадии формирования")))</f>
        <v/>
      </c>
      <c r="DA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4" s="82" t="str">
        <f>IF('Социально-коммуникативное разви'!AP36="","",IF('Социально-коммуникативное разви'!AP36=2,"сформирован",IF('Социально-коммуникативное разви'!AP36=0,"не сформирован", "в стадии формирования")))</f>
        <v/>
      </c>
      <c r="DC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4" s="82" t="str">
        <f>IF('Социально-коммуникативное разви'!AQ36="","",IF('Социально-коммуникативное разви'!AQ36=2,"сформирован",IF('Социально-коммуникативное разви'!AQ36=0,"не сформирован", "в стадии формирования")))</f>
        <v/>
      </c>
      <c r="DE34" s="82" t="str">
        <f>IF('Социально-коммуникативное разви'!AR36="","",IF('Социально-коммуникативное разви'!AR36=2,"сформирован",IF('Социально-коммуникативное разви'!AR36=0,"не сформирован", "в стадии формирования")))</f>
        <v/>
      </c>
      <c r="DF34" s="82" t="str">
        <f>IF('Социально-коммуникативное разви'!AS36="","",IF('Социально-коммуникативное разви'!AS36=2,"сформирован",IF('Социально-коммуникативное разви'!AS36=0,"не сформирован", "в стадии формирования")))</f>
        <v/>
      </c>
      <c r="DG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4" s="82" t="str">
        <f>IF('Социально-коммуникативное разви'!AT36="","",IF('Социально-коммуникативное разви'!AT36=2,"сформирован",IF('Социально-коммуникативное разви'!AT36=0,"не сформирован", "в стадии формирования")))</f>
        <v/>
      </c>
      <c r="DI34" s="82" t="str">
        <f>IF('Социально-коммуникативное разви'!AV36="","",IF('Социально-коммуникативное разви'!AV36=2,"сформирован",IF('Социально-коммуникативное разви'!AV36=0,"не сформирован", "в стадии формирования")))</f>
        <v/>
      </c>
      <c r="DJ34" s="82" t="str">
        <f>IF('Социально-коммуникативное разви'!AW36="","",IF('Социально-коммуникативное разви'!AW36=2,"сформирован",IF('Социально-коммуникативное разви'!AW36=0,"не сформирован", "в стадии формирования")))</f>
        <v/>
      </c>
      <c r="DK34" s="82" t="str">
        <f>IF('Социально-коммуникативное разви'!AX36="","",IF('Социально-коммуникативное разви'!AX36=2,"сформирован",IF('Социально-коммуникативное разви'!AX36=0,"не сформирован", "в стадии формирования")))</f>
        <v/>
      </c>
      <c r="DL34" s="82" t="str">
        <f>IF('Социально-коммуникативное разви'!AY36="","",IF('Социально-коммуникативное разви'!AY36=2,"сформирован",IF('Социально-коммуникативное разви'!AY36=0,"не сформирован", "в стадии формирования")))</f>
        <v/>
      </c>
      <c r="DM34" s="82" t="str">
        <f>IF('Физическое развитие'!K35="","",IF('Физическое развитие'!K35=2,"сформирован",IF('Физическое развитие'!K35=0,"не сформирован", "в стадии формирования")))</f>
        <v/>
      </c>
      <c r="DN34" s="82" t="e">
        <f>IF('Физическое развитие'!#REF!="","",IF('Физическое развитие'!#REF!=2,"сформирован",IF('Физическое развитие'!#REF!=0,"не сформирован", "в стадии формирования")))</f>
        <v>#REF!</v>
      </c>
      <c r="DO34" s="82" t="e">
        <f>IF('Социально-коммуникативное разви'!#REF!="","",IF('Социально-коммуникативное разви'!M36="","",IF('Социально-коммуникативное разви'!N36="","",IF('Социально-коммуникативное разви'!#REF!="","",IF('Социально-коммуникативное разви'!AI36="","",IF('Социально-коммуникативное разви'!AN36="","",IF('Социально-коммуникативное разви'!AO36="","",IF('Социально-коммуникативное разви'!#REF!="","",IF('Социально-коммуникативное разви'!AP36="","",IF('Социально-коммуникативное разви'!#REF!="","",IF('Социально-коммуникативное разви'!AQ36="","",IF('Социально-коммуникативное разви'!AR36="","",IF('Социально-коммуникативное разви'!AS36="","",IF('Социально-коммуникативное разви'!#REF!="","",IF('Социально-коммуникативное разви'!AT36="","",IF('Социально-коммуникативное разви'!AV36="","",IF('Социально-коммуникативное разви'!AW36="","",IF('Социально-коммуникативное разви'!AX36="","",IF('Социально-коммуникативное разви'!AY36="","",IF('Физическое развитие'!K35="","",IF('Физическое развитие'!#REF!="","",('Социально-коммуникативное разви'!#REF!+'Социально-коммуникативное разви'!M36+'Социально-коммуникативное разви'!N36+'Социально-коммуникативное разви'!#REF!+'Социально-коммуникативное разви'!AI36+'Социально-коммуникативное разви'!AN36+'Социально-коммуникативное разви'!AO36+'Социально-коммуникативное разви'!#REF!+'Социально-коммуникативное разви'!AP36+'Социально-коммуникативное разви'!#REF!+'Социально-коммуникативное разви'!AQ36+'Социально-коммуникативное разви'!AR36+'Социально-коммуникативное разви'!AS36+'Социально-коммуникативное разви'!#REF!+'Социально-коммуникативное разви'!AT36+'Социально-коммуникативное разви'!AV36+'Социально-коммуникативное разви'!AW36+'Социально-коммуникативное разви'!AX36+'Социально-коммуникативное разви'!AY36+'Физическое развитие'!K35+'Физическое развитие'!#REF!)/21)))))))))))))))))))))</f>
        <v>#REF!</v>
      </c>
      <c r="DP34" s="82" t="str">
        <f>'Целевые ориентиры'!CN35</f>
        <v/>
      </c>
      <c r="DQ34" s="82" t="str">
        <f>IF('Социально-коммуникативное разви'!D36="","",IF('Социально-коммуникативное разви'!D36=2,"сформирован",IF('Социально-коммуникативное разви'!D36=0,"не сформирован", "в стадии формирования")))</f>
        <v/>
      </c>
      <c r="DR34" s="82" t="str">
        <f>IF('Социально-коммуникативное разви'!E36="","",IF('Социально-коммуникативное разви'!E36=2,"сформирован",IF('Социально-коммуникативное разви'!E36=0,"не сформирован", "в стадии формирования")))</f>
        <v/>
      </c>
      <c r="DS34" s="82" t="str">
        <f>IF('Социально-коммуникативное разви'!F36="","",IF('Социально-коммуникативное разви'!F36=2,"сформирован",IF('Социально-коммуникативное разви'!F36=0,"не сформирован", "в стадии формирования")))</f>
        <v/>
      </c>
      <c r="DT34" s="82"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DU34" s="82" t="str">
        <f>IF('Социально-коммуникативное разви'!Q36="","",IF('Социально-коммуникативное разви'!Q36=2,"сформирован",IF('Социально-коммуникативное разви'!Q36=0,"не сформирован", "в стадии формирования")))</f>
        <v/>
      </c>
      <c r="DV34" s="82" t="str">
        <f>IF('Социально-коммуникативное разви'!R36="","",IF('Социально-коммуникативное разви'!R36=2,"сформирован",IF('Социально-коммуникативное разви'!R36=0,"не сформирован", "в стадии формирования")))</f>
        <v/>
      </c>
      <c r="DW34" s="82" t="str">
        <f>IF('Социально-коммуникативное разви'!S36="","",IF('Социально-коммуникативное разви'!S36=2,"сформирован",IF('Социально-коммуникативное разви'!S36=0,"не сформирован", "в стадии формирования")))</f>
        <v/>
      </c>
      <c r="DX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4" s="82" t="str">
        <f>IF('Социально-коммуникативное разви'!T36="","",IF('Социально-коммуникативное разви'!T36=2,"сформирован",IF('Социально-коммуникативное разви'!T36=0,"не сформирован", "в стадии формирования")))</f>
        <v/>
      </c>
      <c r="EB34" s="82" t="str">
        <f>IF('Социально-коммуникативное разви'!Y36="","",IF('Социально-коммуникативное разви'!Y36=2,"сформирован",IF('Социально-коммуникативное разви'!Y36=0,"не сформирован", "в стадии формирования")))</f>
        <v/>
      </c>
      <c r="EC34" s="82" t="str">
        <f>IF('Социально-коммуникативное разви'!Z36="","",IF('Социально-коммуникативное разви'!Z36=2,"сформирован",IF('Социально-коммуникативное разви'!Z36=0,"не сформирован", "в стадии формирования")))</f>
        <v/>
      </c>
      <c r="ED34" s="82" t="str">
        <f>IF('Социально-коммуникативное разви'!AU36="","",IF('Социально-коммуникативное разви'!AU36=2,"сформирован",IF('Социально-коммуникативное разви'!AU36=0,"не сформирован", "в стадии формирования")))</f>
        <v/>
      </c>
      <c r="EE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4" s="82" t="str">
        <f>IF('Социально-коммуникативное разви'!AZ36="","",IF('Социально-коммуникативное разви'!AZ36=2,"сформирован",IF('Социально-коммуникативное разви'!AZ36=0,"не сформирован", "в стадии формирования")))</f>
        <v/>
      </c>
      <c r="EG34" s="82" t="str">
        <f>IF('Социально-коммуникативное разви'!BA36="","",IF('Социально-коммуникативное разви'!BA36=2,"сформирован",IF('Социально-коммуникативное разви'!BA36=0,"не сформирован", "в стадии формирования")))</f>
        <v/>
      </c>
      <c r="EH34" s="82" t="str">
        <f>IF('Социально-коммуникативное разви'!BB36="","",IF('Социально-коммуникативное разви'!BB36=2,"сформирован",IF('Социально-коммуникативное разви'!BB36=0,"не сформирован", "в стадии формирования")))</f>
        <v/>
      </c>
      <c r="EI34" s="82" t="str">
        <f>IF('Познавательное развитие'!G36="","",IF('Познавательное развитие'!G36=2,"сформирован",IF('Познавательное развитие'!G36=0,"не сформирован", "в стадии формирования")))</f>
        <v/>
      </c>
      <c r="EJ34" s="82" t="e">
        <f>IF('Познавательное развитие'!#REF!="","",IF('Познавательное развитие'!#REF!=2,"сформирован",IF('Познавательное развитие'!#REF!=0,"не сформирован", "в стадии формирования")))</f>
        <v>#REF!</v>
      </c>
      <c r="EK34" s="82" t="str">
        <f>IF('Познавательное развитие'!H36="","",IF('Познавательное развитие'!H36=2,"сформирован",IF('Познавательное развитие'!H36=0,"не сформирован", "в стадии формирования")))</f>
        <v/>
      </c>
      <c r="EL34" s="82" t="e">
        <f>IF('Познавательное развитие'!#REF!="","",IF('Познавательное развитие'!#REF!=2,"сформирован",IF('Познавательное развитие'!#REF!=0,"не сформирован", "в стадии формирования")))</f>
        <v>#REF!</v>
      </c>
      <c r="EM34" s="82" t="str">
        <f>IF('Познавательное развитие'!T36="","",IF('Познавательное развитие'!T36=2,"сформирован",IF('Познавательное развитие'!T36=0,"не сформирован", "в стадии формирования")))</f>
        <v/>
      </c>
      <c r="EN34" s="82" t="e">
        <f>IF('Познавательное развитие'!#REF!="","",IF('Познавательное развитие'!#REF!=2,"сформирован",IF('Познавательное развитие'!#REF!=0,"не сформирован", "в стадии формирования")))</f>
        <v>#REF!</v>
      </c>
      <c r="EO34" s="82" t="str">
        <f>IF('Познавательное развитие'!U36="","",IF('Познавательное развитие'!U36=2,"сформирован",IF('Познавательное развитие'!U36=0,"не сформирован", "в стадии формирования")))</f>
        <v/>
      </c>
      <c r="EP34" s="82" t="str">
        <f>IF('Познавательное развитие'!W36="","",IF('Познавательное развитие'!W36=2,"сформирован",IF('Познавательное развитие'!W36=0,"не сформирован", "в стадии формирования")))</f>
        <v/>
      </c>
      <c r="EQ34" s="82" t="str">
        <f>IF('Познавательное развитие'!X36="","",IF('Познавательное развитие'!X36=2,"сформирован",IF('Познавательное развитие'!X36=0,"не сформирован", "в стадии формирования")))</f>
        <v/>
      </c>
      <c r="ER34" s="82" t="str">
        <f>IF('Познавательное развитие'!AB36="","",IF('Познавательное развитие'!AB36=2,"сформирован",IF('Познавательное развитие'!AB36=0,"не сформирован", "в стадии формирования")))</f>
        <v/>
      </c>
      <c r="ES34" s="82" t="str">
        <f>IF('Познавательное развитие'!AC36="","",IF('Познавательное развитие'!AC36=2,"сформирован",IF('Познавательное развитие'!AC36=0,"не сформирован", "в стадии формирования")))</f>
        <v/>
      </c>
      <c r="ET34" s="82" t="str">
        <f>IF('Познавательное развитие'!AD36="","",IF('Познавательное развитие'!AD36=2,"сформирован",IF('Познавательное развитие'!AD36=0,"не сформирован", "в стадии формирования")))</f>
        <v/>
      </c>
      <c r="EU34" s="82" t="str">
        <f>IF('Познавательное развитие'!AE36="","",IF('Познавательное развитие'!AE36=2,"сформирован",IF('Познавательное развитие'!AE36=0,"не сформирован", "в стадии формирования")))</f>
        <v/>
      </c>
      <c r="EV34" s="82" t="str">
        <f>IF('Познавательное развитие'!AF36="","",IF('Познавательное развитие'!AF36=2,"сформирован",IF('Познавательное развитие'!AF36=0,"не сформирован", "в стадии формирования")))</f>
        <v/>
      </c>
      <c r="EW34" s="82" t="e">
        <f>IF('Познавательное развитие'!#REF!="","",IF('Познавательное развитие'!#REF!=2,"сформирован",IF('Познавательное развитие'!#REF!=0,"не сформирован", "в стадии формирования")))</f>
        <v>#REF!</v>
      </c>
      <c r="EX34" s="82" t="str">
        <f>IF('Познавательное развитие'!AG36="","",IF('Познавательное развитие'!AG36=2,"сформирован",IF('Познавательное развитие'!AG36=0,"не сформирован", "в стадии формирования")))</f>
        <v/>
      </c>
      <c r="EY34" s="82" t="str">
        <f>IF('Познавательное развитие'!AH36="","",IF('Познавательное развитие'!AH36=2,"сформирован",IF('Познавательное развитие'!AH36=0,"не сформирован", "в стадии формирования")))</f>
        <v/>
      </c>
      <c r="EZ34" s="82" t="e">
        <f>IF('Познавательное развитие'!#REF!="","",IF('Познавательное развитие'!#REF!=2,"сформирован",IF('Познавательное развитие'!#REF!=0,"не сформирован", "в стадии формирования")))</f>
        <v>#REF!</v>
      </c>
      <c r="FA34" s="82" t="str">
        <f>IF('Познавательное развитие'!AI36="","",IF('Познавательное развитие'!AI36=2,"сформирован",IF('Познавательное развитие'!AI36=0,"не сформирован", "в стадии формирования")))</f>
        <v/>
      </c>
      <c r="FB34" s="82" t="str">
        <f>IF('Познавательное развитие'!AJ36="","",IF('Познавательное развитие'!AJ36=2,"сформирован",IF('Познавательное развитие'!AJ36=0,"не сформирован", "в стадии формирования")))</f>
        <v/>
      </c>
      <c r="FC34" s="82" t="str">
        <f>IF('Познавательное развитие'!AK36="","",IF('Познавательное развитие'!AK36=2,"сформирован",IF('Познавательное развитие'!AK36=0,"не сформирован", "в стадии формирования")))</f>
        <v/>
      </c>
      <c r="FD34" s="82" t="str">
        <f>IF('Познавательное развитие'!AL36="","",IF('Познавательное развитие'!AL36=2,"сформирован",IF('Познавательное развитие'!AL36=0,"не сформирован", "в стадии формирования")))</f>
        <v/>
      </c>
      <c r="FE34" s="82" t="str">
        <f>IF('Речевое развитие'!Q35="","",IF('Речевое развитие'!Q35=2,"сформирован",IF('Речевое развитие'!Q35=0,"не сформирован", "в стадии формирования")))</f>
        <v/>
      </c>
      <c r="FF34" s="82" t="str">
        <f>IF('Речевое развитие'!R35="","",IF('Речевое развитие'!R35=2,"сформирован",IF('Речевое развитие'!R35=0,"не сформирован", "в стадии формирования")))</f>
        <v/>
      </c>
      <c r="FG34" s="82" t="str">
        <f>IF('Речевое развитие'!S35="","",IF('Речевое развитие'!S35=2,"сформирован",IF('Речевое развитие'!S35=0,"не сформирован", "в стадии формирования")))</f>
        <v/>
      </c>
      <c r="FH34" s="82" t="str">
        <f>IF('Речевое развитие'!T35="","",IF('Речевое развитие'!T35=2,"сформирован",IF('Речевое развитие'!T35=0,"не сформирован", "в стадии формирования")))</f>
        <v/>
      </c>
      <c r="FI34" s="82" t="str">
        <f>IF('Речевое развитие'!U35="","",IF('Речевое развитие'!U35=2,"сформирован",IF('Речевое развитие'!U35=0,"не сформирован", "в стадии формирования")))</f>
        <v/>
      </c>
      <c r="FJ34" s="82" t="e">
        <f>IF('Речевое развитие'!#REF!="","",IF('Речевое развитие'!#REF!=2,"сформирован",IF('Речевое развитие'!#REF!=0,"не сформирован", "в стадии формирования")))</f>
        <v>#REF!</v>
      </c>
      <c r="FK34" s="82" t="str">
        <f>IF('Художественно-эстетическое разв'!S36="","",IF('Художественно-эстетическое разв'!S36=2,"сформирован",IF('Художественно-эстетическое разв'!S36=0,"не сформирован", "в стадии формирования")))</f>
        <v/>
      </c>
      <c r="FL34" s="82" t="str">
        <f>IF('Художественно-эстетическое разв'!T36="","",IF('Художественно-эстетическое разв'!T36=2,"сформирован",IF('Художественно-эстетическое разв'!T36=0,"не сформирован", "в стадии формирования")))</f>
        <v/>
      </c>
      <c r="FM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4" s="82" t="str">
        <f>IF('Физическое развитие'!T35="","",IF('Физическое развитие'!T35=2,"сформирован",IF('Физическое развитие'!T35=0,"не сформирован", "в стадии формирования")))</f>
        <v/>
      </c>
      <c r="FO34" s="82" t="str">
        <f>IF('Физическое развитие'!U35="","",IF('Физическое развитие'!U35=2,"сформирован",IF('Физическое развитие'!U35=0,"не сформирован", "в стадии формирования")))</f>
        <v/>
      </c>
      <c r="FP34" s="82" t="str">
        <f>IF('Физическое развитие'!V35="","",IF('Физическое развитие'!V35=2,"сформирован",IF('Физическое развитие'!V35=0,"не сформирован", "в стадии формирования")))</f>
        <v/>
      </c>
      <c r="FQ34" s="82" t="e">
        <f>IF('Физическое развитие'!#REF!="","",IF('Физическое развитие'!#REF!=2,"сформирован",IF('Физическое развитие'!#REF!=0,"не сформирован", "в стадии формирования")))</f>
        <v>#REF!</v>
      </c>
      <c r="FR34" s="214" t="str">
        <f>IF('Социально-коммуникативное разви'!D36="","",IF('Социально-коммуникативное разви'!E36="","",IF('Социально-коммуникативное разви'!F36="","",IF('Социально-коммуникативное разви'!G36="","",IF('Социально-коммуникативное разви'!Q36="","",IF('Социально-коммуникативное разви'!R36="","",IF('Социально-коммуникативное разви'!S36="","",IF('Социально-коммуникативное разви'!#REF!="","",IF('Социально-коммуникативное разви'!#REF!="","",IF('Социально-коммуникативное разви'!#REF!="","",IF('Социально-коммуникативное разви'!T36="","",IF('Социально-коммуникативное разви'!Y36="","",IF('Социально-коммуникативное разви'!Z36="","",IF('Социально-коммуникативное разви'!AU36="","",IF('Социально-коммуникативное разви'!#REF!="","",IF('Социально-коммуникативное разви'!AZ36="","",IF('Социально-коммуникативное разви'!BA36="","",IF('Социально-коммуникативное разви'!BB36="","",IF('Познавательное развитие'!G36="","",IF('Познавательное развитие'!#REF!="","",IF('Познавательное развитие'!H36="","",IF('Познавательное развитие'!#REF!="","",IF('Познавательное развитие'!T36="","",IF('Познавательное развитие'!#REF!="","",IF('Познавательное развитие'!U36="","",IF('Познавательное развитие'!W36="","",IF('Познавательное развитие'!X36="","",IF('Познавательное развитие'!AB36="","",IF('Познавательное развитие'!AC36="","",IF('Познавательное развитие'!AD36="","",IF('Познавательное развитие'!AE36="","",IF('Познавательное развитие'!AF36="","",IF('Познавательное развитие'!#REF!="","",IF('Познавательное развитие'!AG36="","",IF('Познавательное развитие'!AH36="","",IF('Познавательное развитие'!#REF!="","",IF('Познавательное развитие'!AI36="","",IF('Познавательное развитие'!AJ36="","",IF('Познавательное развитие'!AK36="","",IF('Познавательное развитие'!AL36="","",IF('Речевое развитие'!Q35="","",IF('Речевое развитие'!R35="","",IF('Речевое развитие'!S35="","",IF('Речевое развитие'!T35="","",IF('Речевое развитие'!U35="","",IF('Речевое развитие'!#REF!="","",IF('Художественно-эстетическое разв'!S36="","",IF('Художественно-эстетическое разв'!T36="","",IF('Художественно-эстетическое разв'!#REF!="","",IF('Физическое развитие'!T35="","",IF('Физическое развитие'!U35="","",IF('Физическое развитие'!V35="","",IF('Физическое развитие'!#REF!="","",('Социально-коммуникативное разви'!D36+'Социально-коммуникативное разви'!E36+'Социально-коммуникативное разви'!F36+'Социально-коммуникативное разви'!G36+'Социально-коммуникативное разви'!Q36+'Социально-коммуникативное разви'!R36+'Социально-коммуникативное разви'!S36+'Социально-коммуникативное разви'!#REF!+'Социально-коммуникативное разви'!#REF!+'Социально-коммуникативное разви'!#REF!+'Социально-коммуникативное разви'!T36+'Социально-коммуникативное разви'!Y36+'Социально-коммуникативное разви'!Z36+'Социально-коммуникативное разви'!AU36+'Социально-коммуникативное разви'!#REF!+'Социально-коммуникативное разви'!AZ36+'Социально-коммуникативное разви'!BA36+'Социально-коммуникативное разви'!BB36+'Познавательное развитие'!G36+'Познавательное развитие'!#REF!+'Познавательное развитие'!H36+'Познавательное развитие'!#REF!+'Познавательное развитие'!T36+'Познавательное развитие'!#REF!+'Познавательное развитие'!U36+'Познавательное развитие'!W36+'Познавательное развитие'!X36+'Познавательное развитие'!AB36+'Познавательное развитие'!AC36+'Познавательное развитие'!AD36+'Познавательное развитие'!AE36+'Познавательное развитие'!AF36+'Познавательное развитие'!#REF!+'Познавательное развитие'!AG36+'Познавательное развитие'!AH36+'Познавательное развитие'!#REF!+'Познавательное развитие'!AI36+'Познавательное развитие'!AJ36+'Познавательное развитие'!AK36+'Познавательное развитие'!AL36+'Речевое развитие'!Q35+'Речевое развитие'!R35+'Речевое развитие'!S35+'Речевое развитие'!T35+'Речевое развитие'!U35+'Речевое развитие'!#REF!+'Художественно-эстетическое разв'!S36+'Художественно-эстетическое разв'!T36+'Художественно-эстетическое разв'!#REF!+'Физическое развитие'!T35+'Физическое развитие'!U35+'Физическое развитие'!V35+'Физическое развитие'!#REF!)/53)))))))))))))))))))))))))))))))))))))))))))))))))))))</f>
        <v/>
      </c>
      <c r="FS34" s="82" t="str">
        <f>'Целевые ориентиры'!EC35</f>
        <v/>
      </c>
    </row>
    <row r="35" spans="1:175">
      <c r="A35" s="82" t="e">
        <f>список!#REF!</f>
        <v>#REF!</v>
      </c>
      <c r="B35" s="82" t="e">
        <f>IF(список!#REF!="","",список!#REF!)</f>
        <v>#REF!</v>
      </c>
      <c r="C35" s="82" t="e">
        <f>список!#REF!</f>
        <v>#REF!</v>
      </c>
      <c r="D35" s="82" t="str">
        <f>IF('Социально-коммуникативное разви'!AA37="","",IF('Социально-коммуникативное разви'!AA37=2,"сформирован",IF('Социально-коммуникативное разви'!AA37=0,"не сформирован", "в стадии формирования")))</f>
        <v/>
      </c>
      <c r="E35" s="82" t="str">
        <f>IF('Социально-коммуникативное разви'!AF37="","",IF('Социально-коммуникативное разви'!AF37=2,"сформирован",IF('Социально-коммуникативное разви'!AF37=0,"не сформирован", "в стадии формирования")))</f>
        <v/>
      </c>
      <c r="F35" s="82" t="str">
        <f>IF('Социально-коммуникативное разви'!AG37="","",IF('Социально-коммуникативное разви'!AG37=2,"сформирован",IF('Социально-коммуникативное разви'!AG37=0,"не сформирован", "в стадии формирования")))</f>
        <v/>
      </c>
      <c r="G35" s="82" t="str">
        <f>IF('Социально-коммуникативное разви'!AH37="","",IF('Социально-коммуникативное разви'!AH37=2,"сформирован",IF('Социально-коммуникативное разви'!AH37=0,"не сформирован", "в стадии формирования")))</f>
        <v/>
      </c>
      <c r="H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5" s="82" t="str">
        <f>IF('Социально-коммуникативное разви'!AJ37="","",IF('Социально-коммуникативное разви'!AJ37=2,"сформирован",IF('Социально-коммуникативное разви'!AJ37=0,"не сформирован", "в стадии формирования")))</f>
        <v/>
      </c>
      <c r="K35" s="82" t="str">
        <f>IF('Социально-коммуникативное разви'!AK37="","",IF('Социально-коммуникативное разви'!AK37=2,"сформирован",IF('Социально-коммуникативное разви'!AK37=0,"не сформирован", "в стадии формирования")))</f>
        <v/>
      </c>
      <c r="L35" s="82" t="e">
        <f>IF('Познавательное развитие'!#REF!="","",IF('Познавательное развитие'!#REF!=2,"сформирован",IF('Познавательное развитие'!#REF!=0,"не сформирован", "в стадии формирования")))</f>
        <v>#REF!</v>
      </c>
      <c r="M35" s="82" t="str">
        <f>IF('Познавательное развитие'!D37="","",IF('Познавательное развитие'!D37=2,"сформирован",IF('Познавательное развитие'!D37=0,"не сформирован", "в стадии формирования")))</f>
        <v/>
      </c>
      <c r="N35" s="82" t="e">
        <f>IF('Познавательное развитие'!#REF!="","",IF('Познавательное развитие'!#REF!=2,"сформирован",IF('Познавательное развитие'!#REF!=0,"не сформирован", "в стадии формирования")))</f>
        <v>#REF!</v>
      </c>
      <c r="O35" s="82" t="str">
        <f>IF('Познавательное развитие'!I37="","",IF('Познавательное развитие'!I37=2,"сформирован",IF('Познавательное развитие'!I37=0,"не сформирован", "в стадии формирования")))</f>
        <v/>
      </c>
      <c r="P35" s="82" t="str">
        <f>IF('Познавательное развитие'!M37="","",IF('Познавательное развитие'!M37=2,"сформирован",IF('Познавательное развитие'!M37=0,"не сформирован", "в стадии формирования")))</f>
        <v/>
      </c>
      <c r="Q35" s="82" t="str">
        <f>IF('Познавательное развитие'!N37="","",IF('Познавательное развитие'!N37=2,"сформирован",IF('Познавательное развитие'!N37=0,"не сформирован", "в стадии формирования")))</f>
        <v/>
      </c>
      <c r="R35" s="82" t="str">
        <f>IF('Познавательное развитие'!O37="","",IF('Познавательное развитие'!O37=2,"сформирован",IF('Познавательное развитие'!O37=0,"не сформирован", "в стадии формирования")))</f>
        <v/>
      </c>
      <c r="S35" s="82" t="str">
        <f>IF('Познавательное развитие'!P37="","",IF('Познавательное развитие'!P37=2,"сформирован",IF('Познавательное развитие'!P37=0,"не сформирован", "в стадии формирования")))</f>
        <v/>
      </c>
      <c r="T35" s="82" t="str">
        <f>IF('Познавательное развитие'!Q37="","",IF('Познавательное развитие'!Q37=2,"сформирован",IF('Познавательное развитие'!Q37=0,"не сформирован", "в стадии формирования")))</f>
        <v/>
      </c>
      <c r="U35" s="82" t="str">
        <f>IF('Познавательное развитие'!Y37="","",IF('Познавательное развитие'!Y37=2,"сформирован",IF('Познавательное развитие'!Y37=0,"не сформирован", "в стадии формирования")))</f>
        <v/>
      </c>
      <c r="V35" s="82"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W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5" s="82" t="str">
        <f>IF('Художественно-эстетическое разв'!G37="","",IF('Художественно-эстетическое разв'!G37=2,"сформирован",IF('Художественно-эстетическое разв'!G37=0,"не сформирован", "в стадии формирования")))</f>
        <v/>
      </c>
      <c r="Y35" s="82" t="str">
        <f>IF('Художественно-эстетическое разв'!H37="","",IF('Художественно-эстетическое разв'!H37=2,"сформирован",IF('Художественно-эстетическое разв'!H37=0,"не сформирован", "в стадии формирования")))</f>
        <v/>
      </c>
      <c r="Z35" s="82" t="str">
        <f>IF('Художественно-эстетическое разв'!I37="","",IF('Художественно-эстетическое разв'!I37=2,"сформирован",IF('Художественно-эстетическое разв'!I37=0,"не сформирован", "в стадии формирования")))</f>
        <v/>
      </c>
      <c r="AA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5" s="82" t="str">
        <f>IF('Художественно-эстетическое разв'!L37="","",IF('Художественно-эстетическое разв'!L37=2,"сформирован",IF('Художественно-эстетическое разв'!L37=0,"не сформирован", "в стадии формирования")))</f>
        <v/>
      </c>
      <c r="AC35" s="82" t="str">
        <f>IF('Художественно-эстетическое разв'!M37="","",IF('Художественно-эстетическое разв'!M37=2,"сформирован",IF('Художественно-эстетическое разв'!M37=0,"не сформирован", "в стадии формирования")))</f>
        <v/>
      </c>
      <c r="AD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5" s="82" t="str">
        <f>IF('Художественно-эстетическое разв'!U37="","",IF('Художественно-эстетическое разв'!U37=2,"сформирован",IF('Художественно-эстетическое разв'!U37=0,"не сформирован", "в стадии формирования")))</f>
        <v/>
      </c>
      <c r="AG35" s="82" t="str">
        <f>IF('Физическое развитие'!W36="","",IF('Физическое развитие'!W36=2,"сформирован",IF('Физическое развитие'!W36=0,"не сформирован", "в стадии формирования")))</f>
        <v/>
      </c>
      <c r="AH35" s="214" t="str">
        <f>IF('Социально-коммуникативное разви'!AA37="","",IF('Социально-коммуникативное разви'!AF37="","",IF('Социально-коммуникативное разви'!AG37="","",IF('Социально-коммуникативное разви'!AH37="","",IF('Социально-коммуникативное разви'!#REF!="","",IF('Социально-коммуникативное разви'!#REF!="","",IF('Социально-коммуникативное разви'!AJ37="","",IF('Социально-коммуникативное разви'!AK37="","",IF('Познавательное развитие'!#REF!="","",IF('Познавательное развитие'!D37="","",IF('Познавательное развитие'!#REF!="","",IF('Познавательное развитие'!I37="","",IF('Познавательное развитие'!M37="","",IF('Познавательное развитие'!N37="","",IF('Познавательное развитие'!O37="","",IF('Познавательное развитие'!P37="","",IF('Познавательное развитие'!Q37="","",IF('Познавательное развитие'!Y37="","",IF('Художественно-эстетическое разв'!D37="","",IF('Художественно-эстетическое разв'!#REF!="","",IF('Художественно-эстетическое разв'!G37="","",IF('Художественно-эстетическое разв'!H37="","",IF('Художественно-эстетическое разв'!I37="","",IF('Художественно-эстетическое разв'!#REF!="","",IF('Художественно-эстетическое разв'!L37="","",IF('Художественно-эстетическое разв'!M37="","",IF('Художественно-эстетическое разв'!#REF!="","",IF('Художественно-эстетическое разв'!#REF!="","",IF('Художественно-эстетическое разв'!U37="","",IF('Физическое развитие'!#REF!="","",('Социально-коммуникативное разви'!AA37+'Социально-коммуникативное разви'!AF37+'Социально-коммуникативное разви'!AG37+'Социально-коммуникативное разви'!AH37+'Социально-коммуникативное разви'!#REF!+'Социально-коммуникативное разви'!#REF!+'Социально-коммуникативное разви'!AJ37+'Социально-коммуникативное разви'!AK37+'Познавательное развитие'!#REF!+'Познавательное развитие'!D37+'Познавательное развитие'!#REF!+'Познавательное развитие'!I37+'Познавательное развитие'!M37+'Познавательное развитие'!N37+'Познавательное развитие'!O37+'Познавательное развитие'!P37+'Познавательное развитие'!Q37+'Познавательное развитие'!Y37+'Художественно-эстетическое разв'!D37+'Художественно-эстетическое разв'!#REF!+'Художественно-эстетическое разв'!G37+'Художественно-эстетическое разв'!H37+'Художественно-эстетическое разв'!I37+'Художественно-эстетическое разв'!#REF!+'Художественно-эстетическое разв'!L37+'Художественно-эстетическое разв'!M37+'Художественно-эстетическое разв'!#REF!+'Художественно-эстетическое разв'!#REF!+'Художественно-эстетическое разв'!U37+'Физическое развитие'!#REF!)/30))))))))))))))))))))))))))))))</f>
        <v/>
      </c>
      <c r="AI35" s="82" t="str">
        <f>'Целевые ориентиры'!AA36</f>
        <v/>
      </c>
      <c r="AJ35" s="82"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AK35" s="82"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AL35" s="82" t="str">
        <f>IF('Социально-коммуникативное разви'!I37="","",IF('Социально-коммуникативное разви'!I37=2,"сформирован",IF('Социально-коммуникативное разви'!I37=0,"не сформирован", "в стадии формирования")))</f>
        <v/>
      </c>
      <c r="AM35" s="82"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AN35" s="82"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AO35" s="82"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AP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5" s="82" t="str">
        <f>IF('Социально-коммуникативное разви'!X37="","",IF('Социально-коммуникативное разви'!X37=2,"сформирован",IF('Социально-коммуникативное разви'!X37=0,"не сформирован", "в стадии формирования")))</f>
        <v/>
      </c>
      <c r="AR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5" s="82" t="e">
        <f>IF('Познавательное развитие'!#REF!="","",IF('Познавательное развитие'!#REF!=2,"сформирован",IF('Познавательное развитие'!#REF!=0,"не сформирован", "в стадии формирования")))</f>
        <v>#REF!</v>
      </c>
      <c r="AT35" s="82" t="str">
        <f>IF('Познавательное развитие'!V37="","",IF('Познавательное развитие'!V37=2,"сформирован",IF('Познавательное развитие'!V37=0,"не сформирован", "в стадии формирования")))</f>
        <v/>
      </c>
      <c r="AU35" s="82" t="str">
        <f>IF('Художественно-эстетическое разв'!Z37="","",IF('Художественно-эстетическое разв'!Z37=2,"сформирован",IF('Художественно-эстетическое разв'!Z37=0,"не сформирован", "в стадии формирования")))</f>
        <v/>
      </c>
      <c r="AV35" s="82" t="str">
        <f>IF('Художественно-эстетическое разв'!AE37="","",IF('Художественно-эстетическое разв'!AE37=2,"сформирован",IF('Художественно-эстетическое разв'!AE37=0,"не сформирован", "в стадии формирования")))</f>
        <v/>
      </c>
      <c r="AW35" s="82" t="e">
        <f>IF('Физическое развитие'!#REF!="","",IF('Физическое развитие'!#REF!=2,"сформирован",IF('Физическое развитие'!#REF!=0,"не сформирован", "в стадии формирования")))</f>
        <v>#REF!</v>
      </c>
      <c r="AX35" s="82" t="e">
        <f>IF('Физическое развитие'!#REF!="","",IF('Физическое развитие'!#REF!=2,"сформирован",IF('Физическое развитие'!#REF!=0,"не сформирован", "в стадии формирования")))</f>
        <v>#REF!</v>
      </c>
      <c r="AY35" s="214" t="str">
        <f>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разви'!#REF!="","",IF('Социально-коммуникативное разви'!X37="","",IF('Социально-коммуникативное разви'!#REF!="","",IF('Познавательное развитие'!#REF!="","",IF('Познавательное развитие'!V37="","",IF('Художественно-эстетическое разв'!Z37="","",IF('Художественно-эстетическое разв'!AE37="","",IF('Физическое развитие'!#REF!="","",IF('Физическое развитие'!#REF!="","",('Социально-коммуникативное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разви'!#REF!+'Социально-коммуникативное разви'!X37+'Социально-коммуникативное разви'!#REF!+'Познавательное развитие'!#REF!+'Познавательное развитие'!V37+'Художественно-эстетическое разв'!Z37+'Художественно-эстетическое разв'!AE37+'Физическое развитие'!#REF!+'Физическое развитие'!#REF!)/15)))))))))))))))</f>
        <v/>
      </c>
      <c r="AZ35" s="82" t="str">
        <f>'Целевые ориентиры'!AM36</f>
        <v/>
      </c>
      <c r="BA35" s="82" t="str">
        <f>IF('Социально-коммуникативное разви'!U37="","",IF('Социально-коммуникативное разви'!U37=2,"сформирован",IF('Социально-коммуникативное разви'!U37=0,"не сформирован", "в стадии формирования")))</f>
        <v/>
      </c>
      <c r="BB35" s="82" t="str">
        <f>IF('Социально-коммуникативное разви'!V37="","",IF('Социально-коммуникативное разви'!V37=2,"сформирован",IF('Социально-коммуникативное разви'!V37=0,"не сформирован", "в стадии формирования")))</f>
        <v/>
      </c>
      <c r="BC35" s="82" t="str">
        <f>IF('Социально-коммуникативное разви'!W37="","",IF('Социально-коммуникативное разви'!W37=2,"сформирован",IF('Социально-коммуникативное разви'!W37=0,"не сформирован", "в стадии формирования")))</f>
        <v/>
      </c>
      <c r="BD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5" s="82" t="str">
        <f>IF('Художественно-эстетическое разв'!AC37="","",IF('Художественно-эстетическое разв'!AC37=2,"сформирован",IF('Художественно-эстетическое разв'!AC37=0,"не сформирован", "в стадии формирования")))</f>
        <v/>
      </c>
      <c r="BG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5" s="82" t="str">
        <f>IF('Художественно-эстетическое разв'!AD37="","",IF('Художественно-эстетическое разв'!AD37=2,"сформирован",IF('Художественно-эстетическое разв'!AD37=0,"не сформирован", "в стадии формирования")))</f>
        <v/>
      </c>
      <c r="BI35" s="214" t="str">
        <f>IF('Социально-коммуникативное разви'!U37="","",IF('Социально-коммуникативное разви'!V37="","",IF('Социально-коммуникативное разви'!W37="","",IF('Художественно-эстетическое разв'!#REF!="","",IF('Художественно-эстетическое разв'!#REF!="","",IF('Художественно-эстетическое разв'!AC37="","",IF('Художественно-эстетическое разв'!#REF!="","",IF('Художественно-эстетическое разв'!AD37="","",('Социально-коммуникативное разви'!U37+'Социально-коммуникативное разви'!V37+'Социально-коммуникативное разви'!W37+'Художественно-эстетическое разв'!#REF!+'Художественно-эстетическое разв'!#REF!+'Художественно-эстетическое разв'!AC37+'Художественно-эстетическое разв'!#REF!+'Художественно-эстетическое разв'!AD37)/8))))))))</f>
        <v/>
      </c>
      <c r="BJ35" s="82" t="str">
        <f>'Целевые ориентиры'!AT36</f>
        <v/>
      </c>
      <c r="BK35" s="82" t="str">
        <f>IF('Речевое развитие'!D36="","",IF('Речевое развитие'!D36=2,"сформирован",IF('Речевое развитие'!D36=0,"не сформирован", "в стадии формирования")))</f>
        <v/>
      </c>
      <c r="BL35" s="82" t="e">
        <f>IF('Речевое развитие'!#REF!="","",IF('Речевое развитие'!#REF!=2,"сформирован",IF('Речевое развитие'!#REF!=0,"не сформирован", "в стадии формирования")))</f>
        <v>#REF!</v>
      </c>
      <c r="BM35" s="82" t="str">
        <f>IF('Речевое развитие'!E36="","",IF('Речевое развитие'!E36=2,"сформирован",IF('Речевое развитие'!E36=0,"не сформирован", "в стадии формирования")))</f>
        <v/>
      </c>
      <c r="BN35" s="82" t="str">
        <f>IF('Речевое развитие'!F36="","",IF('Речевое развитие'!F36=2,"сформирован",IF('Речевое развитие'!F36=0,"не сформирован", "в стадии формирования")))</f>
        <v/>
      </c>
      <c r="BO35" s="82" t="str">
        <f>IF('Речевое развитие'!G36="","",IF('Речевое развитие'!G36=2,"сформирован",IF('Речевое развитие'!G36=0,"не сформирован", "в стадии формирования")))</f>
        <v/>
      </c>
      <c r="BP35" s="82" t="str">
        <f>IF('Речевое развитие'!H36="","",IF('Речевое развитие'!H36=2,"сформирован",IF('Речевое развитие'!H36=0,"не сформирован", "в стадии формирования")))</f>
        <v/>
      </c>
      <c r="BQ35" s="82" t="e">
        <f>IF('Речевое развитие'!#REF!="","",IF('Речевое развитие'!#REF!=2,"сформирован",IF('Речевое развитие'!#REF!=0,"не сформирован", "в стадии формирования")))</f>
        <v>#REF!</v>
      </c>
      <c r="BR35" s="82" t="str">
        <f>IF('Речевое развитие'!I36="","",IF('Речевое развитие'!I36=2,"сформирован",IF('Речевое развитие'!I36=0,"не сформирован", "в стадии формирования")))</f>
        <v/>
      </c>
      <c r="BS35" s="82" t="str">
        <f>IF('Речевое развитие'!J36="","",IF('Речевое развитие'!J36=2,"сформирован",IF('Речевое развитие'!J36=0,"не сформирован", "в стадии формирования")))</f>
        <v/>
      </c>
      <c r="BT35" s="82" t="str">
        <f>IF('Речевое развитие'!K36="","",IF('Речевое развитие'!K36=2,"сформирован",IF('Речевое развитие'!K36=0,"не сформирован", "в стадии формирования")))</f>
        <v/>
      </c>
      <c r="BU35" s="82" t="str">
        <f>IF('Речевое развитие'!L36="","",IF('Речевое развитие'!L36=2,"сформирован",IF('Речевое развитие'!L36=0,"не сформирован", "в стадии формирования")))</f>
        <v/>
      </c>
      <c r="BV35" s="82" t="str">
        <f>IF('Речевое развитие'!M36="","",IF('Речевое развитие'!M36=2,"сформирован",IF('Речевое развитие'!M36=0,"не сформирован", "в стадии формирования")))</f>
        <v/>
      </c>
      <c r="BW35" s="82" t="str">
        <f>IF('Речевое развитие'!N36="","",IF('Речевое развитие'!N36=2,"сформирован",IF('Речевое развитие'!N36=0,"не сформирован", "в стадии формирования")))</f>
        <v/>
      </c>
      <c r="BX35" s="82" t="str">
        <f>IF('Речевое развитие'!D36="","",IF('Речевое развитие'!#REF!="","",IF('Речевое развитие'!E36="","",IF('Речевое развитие'!F36="","",IF('Речевое развитие'!G36="","",IF('Речевое развитие'!H36="","",IF('Речевое развитие'!#REF!="","",IF('Речевое развитие'!I36="","",IF('Речевое развитие'!J36="","",IF('Речевое развитие'!K36="","",IF('Речевое развитие'!L36="","",IF('Речевое развитие'!M36="","",IF('Речевое развитие'!N36="","",('Речевое развитие'!D36+'Речевое развитие'!#REF!+'Речевое развитие'!E36+'Речевое развитие'!F36+'Речевое развитие'!G36+'Речевое развитие'!H36+'Речевое развитие'!#REF!+'Речевое развитие'!I36+'Речевое развитие'!J36+'Речевое развитие'!K36+'Речевое развитие'!L36+'Речевое развитие'!M36+'Речевое развитие'!N36)/13)))))))))))))</f>
        <v/>
      </c>
      <c r="BY35" s="82" t="str">
        <f>'Целевые ориентиры'!BG36</f>
        <v/>
      </c>
      <c r="BZ35" s="82" t="str">
        <f>IF('Художественно-эстетическое разв'!Y37="","",IF('Художественно-эстетическое разв'!Y37=2,"сформирован",IF('Художественно-эстетическое разв'!Y37=0,"не сформирован", "в стадии формирования")))</f>
        <v/>
      </c>
      <c r="CA35" s="82" t="e">
        <f>IF('Физическое развитие'!#REF!="","",IF('Физическое развитие'!#REF!=2,"сформирован",IF('Физическое развитие'!#REF!=0,"не сформирован", "в стадии формирования")))</f>
        <v>#REF!</v>
      </c>
      <c r="CB35" s="82" t="e">
        <f>IF('Физическое развитие'!#REF!="","",IF('Физическое развитие'!#REF!=2,"сформирован",IF('Физическое развитие'!#REF!=0,"не сформирован", "в стадии формирования")))</f>
        <v>#REF!</v>
      </c>
      <c r="CC35" s="82" t="str">
        <f>IF('Физическое развитие'!D36="","",IF('Физическое развитие'!D36=2,"сформирован",IF('Физическое развитие'!D36=0,"не сформирован", "в стадии формирования")))</f>
        <v/>
      </c>
      <c r="CD35" s="82" t="str">
        <f>IF('Физическое развитие'!E36="","",IF('Физическое развитие'!E36=2,"сформирован",IF('Физическое развитие'!E36=0,"не сформирован", "в стадии формирования")))</f>
        <v/>
      </c>
      <c r="CE35" s="82" t="str">
        <f>IF('Физическое развитие'!F36="","",IF('Физическое развитие'!F36=2,"сформирован",IF('Физическое развитие'!F36=0,"не сформирован", "в стадии формирования")))</f>
        <v/>
      </c>
      <c r="CF35" s="82" t="str">
        <f>IF('Физическое развитие'!H36="","",IF('Физическое развитие'!H36=2,"сформирован",IF('Физическое развитие'!H36=0,"не сформирован", "в стадии формирования")))</f>
        <v/>
      </c>
      <c r="CG35" s="82" t="str">
        <f>IF('Физическое развитие'!I36="","",IF('Физическое развитие'!I36=2,"сформирован",IF('Физическое развитие'!I36=0,"не сформирован", "в стадии формирования")))</f>
        <v/>
      </c>
      <c r="CH35" s="82" t="str">
        <f>IF('Физическое развитие'!J36="","",IF('Физическое развитие'!J36=2,"сформирован",IF('Физическое развитие'!J36=0,"не сформирован", "в стадии формирования")))</f>
        <v/>
      </c>
      <c r="CI35" s="82" t="str">
        <f>IF('Физическое развитие'!L36="","",IF('Физическое развитие'!L36=2,"сформирован",IF('Физическое развитие'!L36=0,"не сформирован", "в стадии формирования")))</f>
        <v/>
      </c>
      <c r="CJ35" s="82" t="str">
        <f>IF('Физическое развитие'!M36="","",IF('Физическое развитие'!M36=2,"сформирован",IF('Физическое развитие'!M36=0,"не сформирован", "в стадии формирования")))</f>
        <v/>
      </c>
      <c r="CK35" s="82" t="e">
        <f>IF('Физическое развитие'!#REF!="","",IF('Физическое развитие'!#REF!=2,"сформирован",IF('Физическое развитие'!#REF!=0,"не сформирован", "в стадии формирования")))</f>
        <v>#REF!</v>
      </c>
      <c r="CL35" s="82" t="e">
        <f>IF('Физическое развитие'!#REF!="","",IF('Физическое развитие'!#REF!=2,"сформирован",IF('Физическое развитие'!#REF!=0,"не сформирован", "в стадии формирования")))</f>
        <v>#REF!</v>
      </c>
      <c r="CM35" s="82" t="e">
        <f>IF('Физическое развитие'!#REF!="","",IF('Физическое развитие'!#REF!=2,"сформирован",IF('Физическое развитие'!#REF!=0,"не сформирован", "в стадии формирования")))</f>
        <v>#REF!</v>
      </c>
      <c r="CN35" s="82" t="str">
        <f>IF('Физическое развитие'!N36="","",IF('Физическое развитие'!N36=2,"сформирован",IF('Физическое развитие'!N36=0,"не сформирован", "в стадии формирования")))</f>
        <v/>
      </c>
      <c r="CO35" s="82" t="str">
        <f>IF('Физическое развитие'!O36="","",IF('Физическое развитие'!O36=2,"сформирован",IF('Физическое развитие'!O36=0,"не сформирован", "в стадии формирования")))</f>
        <v/>
      </c>
      <c r="CP35" s="82" t="str">
        <f>IF('Физическое развитие'!P36="","",IF('Физическое развитие'!P36=2,"сформирован",IF('Физическое развитие'!P36=0,"не сформирован", "в стадии формирования")))</f>
        <v/>
      </c>
      <c r="CQ35" s="82" t="str">
        <f>IF('Физическое развитие'!Q36="","",IF('Физическое развитие'!Q36=2,"сформирован",IF('Физическое развитие'!Q36=0,"не сформирован", "в стадии формирования")))</f>
        <v/>
      </c>
      <c r="CR35" s="214" t="str">
        <f>IF('Художественно-эстетическое разв'!Y37="","",IF('Физическое развитие'!#REF!="","",IF('Физическое развитие'!#REF!="","",IF('Физическое развитие'!D36="","",IF('Физическое развитие'!E36="","",IF('Физическое развитие'!F36="","",IF('Физическое развитие'!H36="","",IF('Физическое развитие'!I36="","",IF('Физическое развитие'!J36="","",IF('Физическое развитие'!L36="","",IF('Физическое развитие'!M36="","",IF('Физическое развитие'!#REF!="","",IF('Физическое развитие'!#REF!="","",IF('Физическое развитие'!#REF!="","",IF('Физическое развитие'!N36="","",IF('Физическое развитие'!O36="","",IF('Физическое развитие'!P36="","",IF('Физическое развитие'!Q36="","",('Художественно-эстетическое разв'!Y37+'Физическое развитие'!#REF!+'Физическое развитие'!#REF!+'Физическое развитие'!D36+'Физическое развитие'!E36+'Физическое развитие'!F36+'Физическое развитие'!H36+'Физическое развитие'!I36+'Физическое развитие'!J36+'Физическое развитие'!L36+'Физическое развитие'!M36+'Физическое развитие'!#REF!+'Физическое развитие'!#REF!+'Физическое развитие'!#REF!+'Физическое развитие'!N36+'Физическое развитие'!O36+'Физическое развитие'!P36+'Физическое развитие'!Q36)/18))))))))))))))))))</f>
        <v/>
      </c>
      <c r="CS35" s="82" t="str">
        <f>'Целевые ориентиры'!BW36</f>
        <v/>
      </c>
      <c r="CT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5" s="82"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CV35" s="82" t="str">
        <f>IF('Социально-коммуникативное разви'!N37="","",IF('Социально-коммуникативное разви'!N37=2,"сформирован",IF('Социально-коммуникативное разви'!N37=0,"не сформирован", "в стадии формирования")))</f>
        <v/>
      </c>
      <c r="CW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5" s="82" t="str">
        <f>IF('Социально-коммуникативное разви'!AI37="","",IF('Социально-коммуникативное разви'!AI37=2,"сформирован",IF('Социально-коммуникативное разви'!AI37=0,"не сформирован", "в стадии формирования")))</f>
        <v/>
      </c>
      <c r="CY35" s="82" t="str">
        <f>IF('Социально-коммуникативное разви'!AN37="","",IF('Социально-коммуникативное разви'!AN37=2,"сформирован",IF('Социально-коммуникативное разви'!AN37=0,"не сформирован", "в стадии формирования")))</f>
        <v/>
      </c>
      <c r="CZ35" s="82" t="str">
        <f>IF('Социально-коммуникативное разви'!AO37="","",IF('Социально-коммуникативное разви'!AO37=2,"сформирован",IF('Социально-коммуникативное разви'!AO37=0,"не сформирован", "в стадии формирования")))</f>
        <v/>
      </c>
      <c r="DA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5" s="82" t="str">
        <f>IF('Социально-коммуникативное разви'!AP37="","",IF('Социально-коммуникативное разви'!AP37=2,"сформирован",IF('Социально-коммуникативное разви'!AP37=0,"не сформирован", "в стадии формирования")))</f>
        <v/>
      </c>
      <c r="DC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5" s="82" t="str">
        <f>IF('Социально-коммуникативное разви'!AQ37="","",IF('Социально-коммуникативное разви'!AQ37=2,"сформирован",IF('Социально-коммуникативное разви'!AQ37=0,"не сформирован", "в стадии формирования")))</f>
        <v/>
      </c>
      <c r="DE35" s="82" t="str">
        <f>IF('Социально-коммуникативное разви'!AR37="","",IF('Социально-коммуникативное разви'!AR37=2,"сформирован",IF('Социально-коммуникативное разви'!AR37=0,"не сформирован", "в стадии формирования")))</f>
        <v/>
      </c>
      <c r="DF35" s="82" t="str">
        <f>IF('Социально-коммуникативное разви'!AS37="","",IF('Социально-коммуникативное разви'!AS37=2,"сформирован",IF('Социально-коммуникативное разви'!AS37=0,"не сформирован", "в стадии формирования")))</f>
        <v/>
      </c>
      <c r="DG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5" s="82" t="str">
        <f>IF('Социально-коммуникативное разви'!AT37="","",IF('Социально-коммуникативное разви'!AT37=2,"сформирован",IF('Социально-коммуникативное разви'!AT37=0,"не сформирован", "в стадии формирования")))</f>
        <v/>
      </c>
      <c r="DI35" s="82" t="str">
        <f>IF('Социально-коммуникативное разви'!AV37="","",IF('Социально-коммуникативное разви'!AV37=2,"сформирован",IF('Социально-коммуникативное разви'!AV37=0,"не сформирован", "в стадии формирования")))</f>
        <v/>
      </c>
      <c r="DJ35" s="82" t="str">
        <f>IF('Социально-коммуникативное разви'!AW37="","",IF('Социально-коммуникативное разви'!AW37=2,"сформирован",IF('Социально-коммуникативное разви'!AW37=0,"не сформирован", "в стадии формирования")))</f>
        <v/>
      </c>
      <c r="DK35" s="82" t="str">
        <f>IF('Социально-коммуникативное разви'!AX37="","",IF('Социально-коммуникативное разви'!AX37=2,"сформирован",IF('Социально-коммуникативное разви'!AX37=0,"не сформирован", "в стадии формирования")))</f>
        <v/>
      </c>
      <c r="DL35" s="82" t="str">
        <f>IF('Социально-коммуникативное разви'!AY37="","",IF('Социально-коммуникативное разви'!AY37=2,"сформирован",IF('Социально-коммуникативное разви'!AY37=0,"не сформирован", "в стадии формирования")))</f>
        <v/>
      </c>
      <c r="DM35" s="82" t="str">
        <f>IF('Физическое развитие'!K36="","",IF('Физическое развитие'!K36=2,"сформирован",IF('Физическое развитие'!K36=0,"не сформирован", "в стадии формирования")))</f>
        <v/>
      </c>
      <c r="DN35" s="82" t="e">
        <f>IF('Физическое развитие'!#REF!="","",IF('Физическое развитие'!#REF!=2,"сформирован",IF('Физическое развитие'!#REF!=0,"не сформирован", "в стадии формирования")))</f>
        <v>#REF!</v>
      </c>
      <c r="DO35" s="82" t="e">
        <f>IF('Социально-коммуникативное разви'!#REF!="","",IF('Социально-коммуникативное разви'!M37="","",IF('Социально-коммуникативное разви'!N37="","",IF('Социально-коммуникативное разви'!#REF!="","",IF('Социально-коммуникативное разви'!AI37="","",IF('Социально-коммуникативное разви'!AN37="","",IF('Социально-коммуникативное разви'!AO37="","",IF('Социально-коммуникативное разви'!#REF!="","",IF('Социально-коммуникативное разви'!AP37="","",IF('Социально-коммуникативное разви'!#REF!="","",IF('Социально-коммуникативное разви'!AQ37="","",IF('Социально-коммуникативное разви'!AR37="","",IF('Социально-коммуникативное разви'!AS37="","",IF('Социально-коммуникативное разви'!#REF!="","",IF('Социально-коммуникативное разви'!AT37="","",IF('Социально-коммуникативное разви'!AV37="","",IF('Социально-коммуникативное разви'!AW37="","",IF('Социально-коммуникативное разви'!AX37="","",IF('Социально-коммуникативное разви'!AY37="","",IF('Физическое развитие'!K36="","",IF('Физическое развитие'!#REF!="","",('Социально-коммуникативное разви'!#REF!+'Социально-коммуникативное разви'!M37+'Социально-коммуникативное разви'!N37+'Социально-коммуникативное разви'!#REF!+'Социально-коммуникативное разви'!AI37+'Социально-коммуникативное разви'!AN37+'Социально-коммуникативное разви'!AO37+'Социально-коммуникативное разви'!#REF!+'Социально-коммуникативное разви'!AP37+'Социально-коммуникативное разви'!#REF!+'Социально-коммуникативное разви'!AQ37+'Социально-коммуникативное разви'!AR37+'Социально-коммуникативное разви'!AS37+'Социально-коммуникативное разви'!#REF!+'Социально-коммуникативное разви'!AT37+'Социально-коммуникативное разви'!AV37+'Социально-коммуникативное разви'!AW37+'Социально-коммуникативное разви'!AX37+'Социально-коммуникативное разви'!AY37+'Физическое развитие'!K36+'Физическое развитие'!#REF!)/21)))))))))))))))))))))</f>
        <v>#REF!</v>
      </c>
      <c r="DP35" s="82" t="str">
        <f>'Целевые ориентиры'!CN36</f>
        <v/>
      </c>
      <c r="DQ35" s="82" t="str">
        <f>IF('Социально-коммуникативное разви'!D37="","",IF('Социально-коммуникативное разви'!D37=2,"сформирован",IF('Социально-коммуникативное разви'!D37=0,"не сформирован", "в стадии формирования")))</f>
        <v/>
      </c>
      <c r="DR35" s="82" t="str">
        <f>IF('Социально-коммуникативное разви'!E37="","",IF('Социально-коммуникативное разви'!E37=2,"сформирован",IF('Социально-коммуникативное разви'!E37=0,"не сформирован", "в стадии формирования")))</f>
        <v/>
      </c>
      <c r="DS35" s="82" t="str">
        <f>IF('Социально-коммуникативное разви'!F37="","",IF('Социально-коммуникативное разви'!F37=2,"сформирован",IF('Социально-коммуникативное разви'!F37=0,"не сформирован", "в стадии формирования")))</f>
        <v/>
      </c>
      <c r="DT35" s="82"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DU35" s="82" t="str">
        <f>IF('Социально-коммуникативное разви'!Q37="","",IF('Социально-коммуникативное разви'!Q37=2,"сформирован",IF('Социально-коммуникативное разви'!Q37=0,"не сформирован", "в стадии формирования")))</f>
        <v/>
      </c>
      <c r="DV35" s="82" t="str">
        <f>IF('Социально-коммуникативное разви'!R37="","",IF('Социально-коммуникативное разви'!R37=2,"сформирован",IF('Социально-коммуникативное разви'!R37=0,"не сформирован", "в стадии формирования")))</f>
        <v/>
      </c>
      <c r="DW35" s="82" t="str">
        <f>IF('Социально-коммуникативное разви'!S37="","",IF('Социально-коммуникативное разви'!S37=2,"сформирован",IF('Социально-коммуникативное разви'!S37=0,"не сформирован", "в стадии формирования")))</f>
        <v/>
      </c>
      <c r="DX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5" s="82" t="str">
        <f>IF('Социально-коммуникативное разви'!T37="","",IF('Социально-коммуникативное разви'!T37=2,"сформирован",IF('Социально-коммуникативное разви'!T37=0,"не сформирован", "в стадии формирования")))</f>
        <v/>
      </c>
      <c r="EB35" s="82" t="str">
        <f>IF('Социально-коммуникативное разви'!Y37="","",IF('Социально-коммуникативное разви'!Y37=2,"сформирован",IF('Социально-коммуникативное разви'!Y37=0,"не сформирован", "в стадии формирования")))</f>
        <v/>
      </c>
      <c r="EC35" s="82" t="str">
        <f>IF('Социально-коммуникативное разви'!Z37="","",IF('Социально-коммуникативное разви'!Z37=2,"сформирован",IF('Социально-коммуникативное разви'!Z37=0,"не сформирован", "в стадии формирования")))</f>
        <v/>
      </c>
      <c r="ED35" s="82" t="str">
        <f>IF('Социально-коммуникативное разви'!AU37="","",IF('Социально-коммуникативное разви'!AU37=2,"сформирован",IF('Социально-коммуникативное разви'!AU37=0,"не сформирован", "в стадии формирования")))</f>
        <v/>
      </c>
      <c r="EE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5" s="82" t="str">
        <f>IF('Социально-коммуникативное разви'!AZ37="","",IF('Социально-коммуникативное разви'!AZ37=2,"сформирован",IF('Социально-коммуникативное разви'!AZ37=0,"не сформирован", "в стадии формирования")))</f>
        <v/>
      </c>
      <c r="EG35" s="82" t="str">
        <f>IF('Социально-коммуникативное разви'!BA37="","",IF('Социально-коммуникативное разви'!BA37=2,"сформирован",IF('Социально-коммуникативное разви'!BA37=0,"не сформирован", "в стадии формирования")))</f>
        <v/>
      </c>
      <c r="EH35" s="82" t="str">
        <f>IF('Социально-коммуникативное разви'!BB37="","",IF('Социально-коммуникативное разви'!BB37=2,"сформирован",IF('Социально-коммуникативное разви'!BB37=0,"не сформирован", "в стадии формирования")))</f>
        <v/>
      </c>
      <c r="EI35" s="82" t="str">
        <f>IF('Познавательное развитие'!G37="","",IF('Познавательное развитие'!G37=2,"сформирован",IF('Познавательное развитие'!G37=0,"не сформирован", "в стадии формирования")))</f>
        <v/>
      </c>
      <c r="EJ35" s="82" t="e">
        <f>IF('Познавательное развитие'!#REF!="","",IF('Познавательное развитие'!#REF!=2,"сформирован",IF('Познавательное развитие'!#REF!=0,"не сформирован", "в стадии формирования")))</f>
        <v>#REF!</v>
      </c>
      <c r="EK35" s="82" t="str">
        <f>IF('Познавательное развитие'!H37="","",IF('Познавательное развитие'!H37=2,"сформирован",IF('Познавательное развитие'!H37=0,"не сформирован", "в стадии формирования")))</f>
        <v/>
      </c>
      <c r="EL35" s="82" t="e">
        <f>IF('Познавательное развитие'!#REF!="","",IF('Познавательное развитие'!#REF!=2,"сформирован",IF('Познавательное развитие'!#REF!=0,"не сформирован", "в стадии формирования")))</f>
        <v>#REF!</v>
      </c>
      <c r="EM35" s="82" t="str">
        <f>IF('Познавательное развитие'!T37="","",IF('Познавательное развитие'!T37=2,"сформирован",IF('Познавательное развитие'!T37=0,"не сформирован", "в стадии формирования")))</f>
        <v/>
      </c>
      <c r="EN35" s="82" t="e">
        <f>IF('Познавательное развитие'!#REF!="","",IF('Познавательное развитие'!#REF!=2,"сформирован",IF('Познавательное развитие'!#REF!=0,"не сформирован", "в стадии формирования")))</f>
        <v>#REF!</v>
      </c>
      <c r="EO35" s="82" t="str">
        <f>IF('Познавательное развитие'!U37="","",IF('Познавательное развитие'!U37=2,"сформирован",IF('Познавательное развитие'!U37=0,"не сформирован", "в стадии формирования")))</f>
        <v/>
      </c>
      <c r="EP35" s="82" t="str">
        <f>IF('Познавательное развитие'!W37="","",IF('Познавательное развитие'!W37=2,"сформирован",IF('Познавательное развитие'!W37=0,"не сформирован", "в стадии формирования")))</f>
        <v/>
      </c>
      <c r="EQ35" s="82" t="str">
        <f>IF('Познавательное развитие'!X37="","",IF('Познавательное развитие'!X37=2,"сформирован",IF('Познавательное развитие'!X37=0,"не сформирован", "в стадии формирования")))</f>
        <v/>
      </c>
      <c r="ER35" s="82" t="str">
        <f>IF('Познавательное развитие'!AB37="","",IF('Познавательное развитие'!AB37=2,"сформирован",IF('Познавательное развитие'!AB37=0,"не сформирован", "в стадии формирования")))</f>
        <v/>
      </c>
      <c r="ES35" s="82" t="str">
        <f>IF('Познавательное развитие'!AC37="","",IF('Познавательное развитие'!AC37=2,"сформирован",IF('Познавательное развитие'!AC37=0,"не сформирован", "в стадии формирования")))</f>
        <v/>
      </c>
      <c r="ET35" s="82" t="str">
        <f>IF('Познавательное развитие'!AD37="","",IF('Познавательное развитие'!AD37=2,"сформирован",IF('Познавательное развитие'!AD37=0,"не сформирован", "в стадии формирования")))</f>
        <v/>
      </c>
      <c r="EU35" s="82" t="str">
        <f>IF('Познавательное развитие'!AE37="","",IF('Познавательное развитие'!AE37=2,"сформирован",IF('Познавательное развитие'!AE37=0,"не сформирован", "в стадии формирования")))</f>
        <v/>
      </c>
      <c r="EV35" s="82" t="str">
        <f>IF('Познавательное развитие'!AF37="","",IF('Познавательное развитие'!AF37=2,"сформирован",IF('Познавательное развитие'!AF37=0,"не сформирован", "в стадии формирования")))</f>
        <v/>
      </c>
      <c r="EW35" s="82" t="e">
        <f>IF('Познавательное развитие'!#REF!="","",IF('Познавательное развитие'!#REF!=2,"сформирован",IF('Познавательное развитие'!#REF!=0,"не сформирован", "в стадии формирования")))</f>
        <v>#REF!</v>
      </c>
      <c r="EX35" s="82" t="str">
        <f>IF('Познавательное развитие'!AG37="","",IF('Познавательное развитие'!AG37=2,"сформирован",IF('Познавательное развитие'!AG37=0,"не сформирован", "в стадии формирования")))</f>
        <v/>
      </c>
      <c r="EY35" s="82" t="str">
        <f>IF('Познавательное развитие'!AH37="","",IF('Познавательное развитие'!AH37=2,"сформирован",IF('Познавательное развитие'!AH37=0,"не сформирован", "в стадии формирования")))</f>
        <v/>
      </c>
      <c r="EZ35" s="82" t="e">
        <f>IF('Познавательное развитие'!#REF!="","",IF('Познавательное развитие'!#REF!=2,"сформирован",IF('Познавательное развитие'!#REF!=0,"не сформирован", "в стадии формирования")))</f>
        <v>#REF!</v>
      </c>
      <c r="FA35" s="82" t="str">
        <f>IF('Познавательное развитие'!AI37="","",IF('Познавательное развитие'!AI37=2,"сформирован",IF('Познавательное развитие'!AI37=0,"не сформирован", "в стадии формирования")))</f>
        <v/>
      </c>
      <c r="FB35" s="82" t="str">
        <f>IF('Познавательное развитие'!AJ37="","",IF('Познавательное развитие'!AJ37=2,"сформирован",IF('Познавательное развитие'!AJ37=0,"не сформирован", "в стадии формирования")))</f>
        <v/>
      </c>
      <c r="FC35" s="82" t="str">
        <f>IF('Познавательное развитие'!AK37="","",IF('Познавательное развитие'!AK37=2,"сформирован",IF('Познавательное развитие'!AK37=0,"не сформирован", "в стадии формирования")))</f>
        <v/>
      </c>
      <c r="FD35" s="82" t="str">
        <f>IF('Познавательное развитие'!AL37="","",IF('Познавательное развитие'!AL37=2,"сформирован",IF('Познавательное развитие'!AL37=0,"не сформирован", "в стадии формирования")))</f>
        <v/>
      </c>
      <c r="FE35" s="82" t="str">
        <f>IF('Речевое развитие'!Q36="","",IF('Речевое развитие'!Q36=2,"сформирован",IF('Речевое развитие'!Q36=0,"не сформирован", "в стадии формирования")))</f>
        <v/>
      </c>
      <c r="FF35" s="82" t="str">
        <f>IF('Речевое развитие'!R36="","",IF('Речевое развитие'!R36=2,"сформирован",IF('Речевое развитие'!R36=0,"не сформирован", "в стадии формирования")))</f>
        <v/>
      </c>
      <c r="FG35" s="82" t="str">
        <f>IF('Речевое развитие'!S36="","",IF('Речевое развитие'!S36=2,"сформирован",IF('Речевое развитие'!S36=0,"не сформирован", "в стадии формирования")))</f>
        <v/>
      </c>
      <c r="FH35" s="82" t="str">
        <f>IF('Речевое развитие'!T36="","",IF('Речевое развитие'!T36=2,"сформирован",IF('Речевое развитие'!T36=0,"не сформирован", "в стадии формирования")))</f>
        <v/>
      </c>
      <c r="FI35" s="82" t="str">
        <f>IF('Речевое развитие'!U36="","",IF('Речевое развитие'!U36=2,"сформирован",IF('Речевое развитие'!U36=0,"не сформирован", "в стадии формирования")))</f>
        <v/>
      </c>
      <c r="FJ35" s="82" t="e">
        <f>IF('Речевое развитие'!#REF!="","",IF('Речевое развитие'!#REF!=2,"сформирован",IF('Речевое развитие'!#REF!=0,"не сформирован", "в стадии формирования")))</f>
        <v>#REF!</v>
      </c>
      <c r="FK35" s="82" t="str">
        <f>IF('Художественно-эстетическое разв'!S37="","",IF('Художественно-эстетическое разв'!S37=2,"сформирован",IF('Художественно-эстетическое разв'!S37=0,"не сформирован", "в стадии формирования")))</f>
        <v/>
      </c>
      <c r="FL35" s="82" t="str">
        <f>IF('Художественно-эстетическое разв'!T37="","",IF('Художественно-эстетическое разв'!T37=2,"сформирован",IF('Художественно-эстетическое разв'!T37=0,"не сформирован", "в стадии формирования")))</f>
        <v/>
      </c>
      <c r="FM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5" s="82" t="str">
        <f>IF('Физическое развитие'!T36="","",IF('Физическое развитие'!T36=2,"сформирован",IF('Физическое развитие'!T36=0,"не сформирован", "в стадии формирования")))</f>
        <v/>
      </c>
      <c r="FO35" s="82" t="str">
        <f>IF('Физическое развитие'!U36="","",IF('Физическое развитие'!U36=2,"сформирован",IF('Физическое развитие'!U36=0,"не сформирован", "в стадии формирования")))</f>
        <v/>
      </c>
      <c r="FP35" s="82" t="str">
        <f>IF('Физическое развитие'!V36="","",IF('Физическое развитие'!V36=2,"сформирован",IF('Физическое развитие'!V36=0,"не сформирован", "в стадии формирования")))</f>
        <v/>
      </c>
      <c r="FQ35" s="82" t="e">
        <f>IF('Физическое развитие'!#REF!="","",IF('Физическое развитие'!#REF!=2,"сформирован",IF('Физическое развитие'!#REF!=0,"не сформирован", "в стадии формирования")))</f>
        <v>#REF!</v>
      </c>
      <c r="FR35" s="214" t="str">
        <f>IF('Социально-коммуникативное разви'!D37="","",IF('Социально-коммуникативное разви'!E37="","",IF('Социально-коммуникативное разви'!F37="","",IF('Социально-коммуникативное разви'!G37="","",IF('Социально-коммуникативное разви'!Q37="","",IF('Социально-коммуникативное разви'!R37="","",IF('Социально-коммуникативное разви'!S37="","",IF('Социально-коммуникативное разви'!#REF!="","",IF('Социально-коммуникативное разви'!#REF!="","",IF('Социально-коммуникативное разви'!#REF!="","",IF('Социально-коммуникативное разви'!T37="","",IF('Социально-коммуникативное разви'!Y37="","",IF('Социально-коммуникативное разви'!Z37="","",IF('Социально-коммуникативное разви'!AU37="","",IF('Социально-коммуникативное разви'!#REF!="","",IF('Социально-коммуникативное разви'!AZ37="","",IF('Социально-коммуникативное разви'!BA37="","",IF('Социально-коммуникативное разви'!BB37="","",IF('Познавательное развитие'!G37="","",IF('Познавательное развитие'!#REF!="","",IF('Познавательное развитие'!H37="","",IF('Познавательное развитие'!#REF!="","",IF('Познавательное развитие'!T37="","",IF('Познавательное развитие'!#REF!="","",IF('Познавательное развитие'!U37="","",IF('Познавательное развитие'!W37="","",IF('Познавательное развитие'!X37="","",IF('Познавательное развитие'!AB37="","",IF('Познавательное развитие'!AC37="","",IF('Познавательное развитие'!AD37="","",IF('Познавательное развитие'!AE37="","",IF('Познавательное развитие'!AF37="","",IF('Познавательное развитие'!#REF!="","",IF('Познавательное развитие'!AG37="","",IF('Познавательное развитие'!AH37="","",IF('Познавательное развитие'!#REF!="","",IF('Познавательное развитие'!AI37="","",IF('Познавательное развитие'!AJ37="","",IF('Познавательное развитие'!AK37="","",IF('Познавательное развитие'!AL37="","",IF('Речевое развитие'!Q36="","",IF('Речевое развитие'!R36="","",IF('Речевое развитие'!S36="","",IF('Речевое развитие'!T36="","",IF('Речевое развитие'!U36="","",IF('Речевое развитие'!#REF!="","",IF('Художественно-эстетическое разв'!S37="","",IF('Художественно-эстетическое разв'!T37="","",IF('Художественно-эстетическое разв'!#REF!="","",IF('Физическое развитие'!T36="","",IF('Физическое развитие'!U36="","",IF('Физическое развитие'!V36="","",IF('Физическое развитие'!#REF!="","",('Социально-коммуникативное разви'!D37+'Социально-коммуникативное разви'!E37+'Социально-коммуникативное разви'!F37+'Социально-коммуникативное разви'!G37+'Социально-коммуникативное разви'!Q37+'Социально-коммуникативное разви'!R37+'Социально-коммуникативное разви'!S37+'Социально-коммуникативное разви'!#REF!+'Социально-коммуникативное разви'!#REF!+'Социально-коммуникативное разви'!#REF!+'Социально-коммуникативное разви'!T37+'Социально-коммуникативное разви'!Y37+'Социально-коммуникативное разви'!Z37+'Социально-коммуникативное разви'!AU37+'Социально-коммуникативное разви'!#REF!+'Социально-коммуникативное разви'!AZ37+'Социально-коммуникативное разви'!BA37+'Социально-коммуникативное разви'!BB37+'Познавательное развитие'!G37+'Познавательное развитие'!#REF!+'Познавательное развитие'!H37+'Познавательное развитие'!#REF!+'Познавательное развитие'!T37+'Познавательное развитие'!#REF!+'Познавательное развитие'!U37+'Познавательное развитие'!W37+'Познавательное развитие'!X37+'Познавательное развитие'!AB37+'Познавательное развитие'!AC37+'Познавательное развитие'!AD37+'Познавательное развитие'!AE37+'Познавательное развитие'!AF37+'Познавательное развитие'!#REF!+'Познавательное развитие'!AG37+'Познавательное развитие'!AH37+'Познавательное развитие'!#REF!+'Познавательное развитие'!AI37+'Познавательное развитие'!AJ37+'Познавательное развитие'!AK37+'Познавательное развитие'!AL37+'Речевое развитие'!Q36+'Речевое развитие'!R36+'Речевое развитие'!S36+'Речевое развитие'!T36+'Речевое развитие'!U36+'Речевое развитие'!#REF!+'Художественно-эстетическое разв'!S37+'Художественно-эстетическое разв'!T37+'Художественно-эстетическое разв'!#REF!+'Физическое развитие'!T36+'Физическое развитие'!U36+'Физическое развитие'!V36+'Физическое развитие'!#REF!)/53)))))))))))))))))))))))))))))))))))))))))))))))))))))</f>
        <v/>
      </c>
      <c r="FS35" s="82" t="str">
        <f>'Целевые ориентиры'!EC36</f>
        <v/>
      </c>
    </row>
    <row r="36" spans="1:175">
      <c r="A36" s="82" t="e">
        <f>список!#REF!</f>
        <v>#REF!</v>
      </c>
      <c r="B36" s="82" t="e">
        <f>IF(список!#REF!="","",список!#REF!)</f>
        <v>#REF!</v>
      </c>
      <c r="C36" s="82" t="e">
        <f>список!#REF!</f>
        <v>#REF!</v>
      </c>
      <c r="AI36" s="82" t="str">
        <f>'Целевые ориентиры'!AA37</f>
        <v/>
      </c>
      <c r="AZ36" s="82" t="str">
        <f>'Целевые ориентиры'!AM37</f>
        <v/>
      </c>
      <c r="BJ36" s="82" t="str">
        <f>'Целевые ориентиры'!AT37</f>
        <v/>
      </c>
      <c r="BY36" s="82" t="str">
        <f>'Целевые ориентиры'!BG37</f>
        <v/>
      </c>
      <c r="CS36" s="82" t="str">
        <f>'Целевые ориентиры'!BW37</f>
        <v/>
      </c>
      <c r="DP36" s="82" t="str">
        <f>'Целевые ориентиры'!CN37</f>
        <v/>
      </c>
      <c r="FS36" s="82" t="str">
        <f>'Целевые ориентиры'!EC37</f>
        <v/>
      </c>
    </row>
    <row r="37" spans="1:175">
      <c r="A37" s="82" t="e">
        <f>список!#REF!</f>
        <v>#REF!</v>
      </c>
      <c r="B37" s="82" t="e">
        <f>IF(список!#REF!="","",список!#REF!)</f>
        <v>#REF!</v>
      </c>
      <c r="C37" s="82" t="e">
        <f>список!#REF!</f>
        <v>#REF!</v>
      </c>
      <c r="AI37" s="82" t="str">
        <f>'Целевые ориентиры'!AA38</f>
        <v/>
      </c>
      <c r="AZ37" s="82" t="str">
        <f>'Целевые ориентиры'!AM38</f>
        <v/>
      </c>
      <c r="BJ37" s="82" t="str">
        <f>'Целевые ориентиры'!AT38</f>
        <v/>
      </c>
      <c r="BY37" s="82" t="str">
        <f>'Целевые ориентиры'!BG38</f>
        <v/>
      </c>
      <c r="CS37" s="82" t="str">
        <f>'Целевые ориентиры'!BW38</f>
        <v/>
      </c>
      <c r="DP37" s="82" t="str">
        <f>'Целевые ориентиры'!CN38</f>
        <v/>
      </c>
      <c r="FS37" s="82" t="str">
        <f>'Целевые ориентиры'!EC38</f>
        <v/>
      </c>
    </row>
    <row r="38" spans="1:175" ht="30.75" customHeight="1">
      <c r="B38" s="221" t="s">
        <v>290</v>
      </c>
      <c r="C38" s="220">
        <f>'сводная по группе'!C39</f>
        <v>30</v>
      </c>
    </row>
    <row r="39" spans="1:175">
      <c r="B39" s="218" t="s">
        <v>278</v>
      </c>
      <c r="AI39" s="82">
        <f>COUNTIF(AI$3:AI$37,$B$39)</f>
        <v>0</v>
      </c>
      <c r="AJ39" s="82">
        <f t="shared" ref="AJ39:CU39" si="0">COUNTIF(AJ$3:AJ$37,$B$39)</f>
        <v>0</v>
      </c>
      <c r="AK39" s="82">
        <f t="shared" si="0"/>
        <v>0</v>
      </c>
      <c r="AL39" s="82">
        <f t="shared" si="0"/>
        <v>0</v>
      </c>
      <c r="AM39" s="82">
        <f t="shared" si="0"/>
        <v>0</v>
      </c>
      <c r="AN39" s="82">
        <f t="shared" si="0"/>
        <v>0</v>
      </c>
      <c r="AO39" s="82">
        <f t="shared" si="0"/>
        <v>0</v>
      </c>
      <c r="AP39" s="82">
        <f t="shared" si="0"/>
        <v>0</v>
      </c>
      <c r="AQ39" s="82">
        <f t="shared" si="0"/>
        <v>0</v>
      </c>
      <c r="AR39" s="82">
        <f t="shared" si="0"/>
        <v>0</v>
      </c>
      <c r="AS39" s="82">
        <f t="shared" si="0"/>
        <v>0</v>
      </c>
      <c r="AT39" s="82">
        <f t="shared" si="0"/>
        <v>0</v>
      </c>
      <c r="AU39" s="82">
        <f t="shared" si="0"/>
        <v>0</v>
      </c>
      <c r="AV39" s="82">
        <f t="shared" si="0"/>
        <v>0</v>
      </c>
      <c r="AW39" s="82">
        <f t="shared" si="0"/>
        <v>0</v>
      </c>
      <c r="AX39" s="82">
        <f t="shared" si="0"/>
        <v>0</v>
      </c>
      <c r="AY39" s="82">
        <f t="shared" si="0"/>
        <v>0</v>
      </c>
      <c r="AZ39" s="82">
        <f t="shared" si="0"/>
        <v>0</v>
      </c>
      <c r="BA39" s="82">
        <f t="shared" si="0"/>
        <v>0</v>
      </c>
      <c r="BB39" s="82">
        <f t="shared" si="0"/>
        <v>0</v>
      </c>
      <c r="BC39" s="82">
        <f t="shared" si="0"/>
        <v>0</v>
      </c>
      <c r="BD39" s="82">
        <f t="shared" si="0"/>
        <v>0</v>
      </c>
      <c r="BE39" s="82">
        <f t="shared" si="0"/>
        <v>0</v>
      </c>
      <c r="BF39" s="82">
        <f t="shared" si="0"/>
        <v>0</v>
      </c>
      <c r="BG39" s="82">
        <f t="shared" si="0"/>
        <v>0</v>
      </c>
      <c r="BH39" s="82">
        <f t="shared" si="0"/>
        <v>0</v>
      </c>
      <c r="BI39" s="82">
        <f t="shared" si="0"/>
        <v>0</v>
      </c>
      <c r="BJ39" s="82">
        <f t="shared" si="0"/>
        <v>0</v>
      </c>
      <c r="BK39" s="82">
        <f t="shared" si="0"/>
        <v>0</v>
      </c>
      <c r="BL39" s="82">
        <f t="shared" si="0"/>
        <v>0</v>
      </c>
      <c r="BM39" s="82">
        <f t="shared" si="0"/>
        <v>0</v>
      </c>
      <c r="BN39" s="82">
        <f t="shared" si="0"/>
        <v>0</v>
      </c>
      <c r="BO39" s="82">
        <f t="shared" si="0"/>
        <v>0</v>
      </c>
      <c r="BP39" s="82">
        <f t="shared" si="0"/>
        <v>0</v>
      </c>
      <c r="BQ39" s="82">
        <f t="shared" si="0"/>
        <v>0</v>
      </c>
      <c r="BR39" s="82">
        <f t="shared" si="0"/>
        <v>0</v>
      </c>
      <c r="BS39" s="82">
        <f t="shared" si="0"/>
        <v>0</v>
      </c>
      <c r="BT39" s="82">
        <f t="shared" si="0"/>
        <v>0</v>
      </c>
      <c r="BU39" s="82">
        <f t="shared" si="0"/>
        <v>0</v>
      </c>
      <c r="BV39" s="82">
        <f t="shared" si="0"/>
        <v>0</v>
      </c>
      <c r="BW39" s="82">
        <f t="shared" si="0"/>
        <v>0</v>
      </c>
      <c r="BX39" s="82">
        <f t="shared" si="0"/>
        <v>0</v>
      </c>
      <c r="BY39" s="82">
        <f t="shared" si="0"/>
        <v>0</v>
      </c>
      <c r="BZ39" s="82">
        <f t="shared" si="0"/>
        <v>0</v>
      </c>
      <c r="CA39" s="82">
        <f t="shared" si="0"/>
        <v>0</v>
      </c>
      <c r="CB39" s="82">
        <f t="shared" si="0"/>
        <v>0</v>
      </c>
      <c r="CC39" s="82">
        <f t="shared" si="0"/>
        <v>0</v>
      </c>
      <c r="CD39" s="82">
        <f t="shared" si="0"/>
        <v>0</v>
      </c>
      <c r="CE39" s="82">
        <f t="shared" si="0"/>
        <v>0</v>
      </c>
      <c r="CF39" s="82">
        <f t="shared" si="0"/>
        <v>0</v>
      </c>
      <c r="CG39" s="82">
        <f t="shared" si="0"/>
        <v>0</v>
      </c>
      <c r="CH39" s="82">
        <f t="shared" si="0"/>
        <v>0</v>
      </c>
      <c r="CI39" s="82">
        <f t="shared" si="0"/>
        <v>0</v>
      </c>
      <c r="CJ39" s="82">
        <f t="shared" si="0"/>
        <v>0</v>
      </c>
      <c r="CK39" s="82">
        <f t="shared" si="0"/>
        <v>0</v>
      </c>
      <c r="CL39" s="82">
        <f t="shared" si="0"/>
        <v>0</v>
      </c>
      <c r="CM39" s="82">
        <f t="shared" si="0"/>
        <v>0</v>
      </c>
      <c r="CN39" s="82">
        <f t="shared" si="0"/>
        <v>0</v>
      </c>
      <c r="CO39" s="82">
        <f t="shared" si="0"/>
        <v>0</v>
      </c>
      <c r="CP39" s="82">
        <f t="shared" si="0"/>
        <v>0</v>
      </c>
      <c r="CQ39" s="82">
        <f t="shared" si="0"/>
        <v>0</v>
      </c>
      <c r="CR39" s="82">
        <f t="shared" si="0"/>
        <v>0</v>
      </c>
      <c r="CS39" s="82">
        <f t="shared" si="0"/>
        <v>0</v>
      </c>
      <c r="CT39" s="82">
        <f t="shared" si="0"/>
        <v>0</v>
      </c>
      <c r="CU39" s="82">
        <f t="shared" si="0"/>
        <v>0</v>
      </c>
      <c r="CV39" s="82">
        <f t="shared" ref="CV39:FG39" si="1">COUNTIF(CV$3:CV$37,$B$39)</f>
        <v>0</v>
      </c>
      <c r="CW39" s="82">
        <f t="shared" si="1"/>
        <v>0</v>
      </c>
      <c r="CX39" s="82">
        <f t="shared" si="1"/>
        <v>0</v>
      </c>
      <c r="CY39" s="82">
        <f t="shared" si="1"/>
        <v>0</v>
      </c>
      <c r="CZ39" s="82">
        <f t="shared" si="1"/>
        <v>0</v>
      </c>
      <c r="DA39" s="82">
        <f t="shared" si="1"/>
        <v>0</v>
      </c>
      <c r="DB39" s="82">
        <f t="shared" si="1"/>
        <v>0</v>
      </c>
      <c r="DC39" s="82">
        <f t="shared" si="1"/>
        <v>0</v>
      </c>
      <c r="DD39" s="82">
        <f t="shared" si="1"/>
        <v>0</v>
      </c>
      <c r="DE39" s="82">
        <f t="shared" si="1"/>
        <v>0</v>
      </c>
      <c r="DF39" s="82">
        <f t="shared" si="1"/>
        <v>0</v>
      </c>
      <c r="DG39" s="82">
        <f t="shared" si="1"/>
        <v>0</v>
      </c>
      <c r="DH39" s="82">
        <f t="shared" si="1"/>
        <v>0</v>
      </c>
      <c r="DI39" s="82">
        <f t="shared" si="1"/>
        <v>0</v>
      </c>
      <c r="DJ39" s="82">
        <f t="shared" si="1"/>
        <v>0</v>
      </c>
      <c r="DK39" s="82">
        <f t="shared" si="1"/>
        <v>0</v>
      </c>
      <c r="DL39" s="82">
        <f t="shared" si="1"/>
        <v>0</v>
      </c>
      <c r="DM39" s="82">
        <f t="shared" si="1"/>
        <v>0</v>
      </c>
      <c r="DN39" s="82">
        <f t="shared" si="1"/>
        <v>0</v>
      </c>
      <c r="DO39" s="82">
        <f t="shared" si="1"/>
        <v>0</v>
      </c>
      <c r="DP39" s="82">
        <f t="shared" si="1"/>
        <v>0</v>
      </c>
      <c r="DQ39" s="82">
        <f t="shared" si="1"/>
        <v>0</v>
      </c>
      <c r="DR39" s="82">
        <f t="shared" si="1"/>
        <v>0</v>
      </c>
      <c r="DS39" s="82">
        <f t="shared" si="1"/>
        <v>0</v>
      </c>
      <c r="DT39" s="82">
        <f t="shared" si="1"/>
        <v>0</v>
      </c>
      <c r="DU39" s="82">
        <f t="shared" si="1"/>
        <v>0</v>
      </c>
      <c r="DV39" s="82">
        <f t="shared" si="1"/>
        <v>0</v>
      </c>
      <c r="DW39" s="82">
        <f t="shared" si="1"/>
        <v>0</v>
      </c>
      <c r="DX39" s="82">
        <f t="shared" si="1"/>
        <v>0</v>
      </c>
      <c r="DY39" s="82">
        <f t="shared" si="1"/>
        <v>0</v>
      </c>
      <c r="DZ39" s="82">
        <f t="shared" si="1"/>
        <v>0</v>
      </c>
      <c r="EA39" s="82">
        <f t="shared" si="1"/>
        <v>0</v>
      </c>
      <c r="EB39" s="82">
        <f t="shared" si="1"/>
        <v>0</v>
      </c>
      <c r="EC39" s="82">
        <f t="shared" si="1"/>
        <v>0</v>
      </c>
      <c r="ED39" s="82">
        <f t="shared" si="1"/>
        <v>0</v>
      </c>
      <c r="EE39" s="82">
        <f t="shared" si="1"/>
        <v>0</v>
      </c>
      <c r="EF39" s="82">
        <f t="shared" si="1"/>
        <v>0</v>
      </c>
      <c r="EG39" s="82">
        <f t="shared" si="1"/>
        <v>0</v>
      </c>
      <c r="EH39" s="82">
        <f t="shared" si="1"/>
        <v>0</v>
      </c>
      <c r="EI39" s="82">
        <f t="shared" si="1"/>
        <v>0</v>
      </c>
      <c r="EJ39" s="82">
        <f t="shared" si="1"/>
        <v>0</v>
      </c>
      <c r="EK39" s="82">
        <f t="shared" si="1"/>
        <v>0</v>
      </c>
      <c r="EL39" s="82">
        <f t="shared" si="1"/>
        <v>0</v>
      </c>
      <c r="EM39" s="82">
        <f t="shared" si="1"/>
        <v>0</v>
      </c>
      <c r="EN39" s="82">
        <f t="shared" si="1"/>
        <v>0</v>
      </c>
      <c r="EO39" s="82">
        <f t="shared" si="1"/>
        <v>0</v>
      </c>
      <c r="EP39" s="82">
        <f t="shared" si="1"/>
        <v>0</v>
      </c>
      <c r="EQ39" s="82">
        <f t="shared" si="1"/>
        <v>0</v>
      </c>
      <c r="ER39" s="82">
        <f t="shared" si="1"/>
        <v>0</v>
      </c>
      <c r="ES39" s="82">
        <f t="shared" si="1"/>
        <v>0</v>
      </c>
      <c r="ET39" s="82">
        <f t="shared" si="1"/>
        <v>0</v>
      </c>
      <c r="EU39" s="82">
        <f t="shared" si="1"/>
        <v>0</v>
      </c>
      <c r="EV39" s="82">
        <f t="shared" si="1"/>
        <v>0</v>
      </c>
      <c r="EW39" s="82">
        <f t="shared" si="1"/>
        <v>0</v>
      </c>
      <c r="EX39" s="82">
        <f t="shared" si="1"/>
        <v>0</v>
      </c>
      <c r="EY39" s="82">
        <f t="shared" si="1"/>
        <v>0</v>
      </c>
      <c r="EZ39" s="82">
        <f t="shared" si="1"/>
        <v>0</v>
      </c>
      <c r="FA39" s="82">
        <f t="shared" si="1"/>
        <v>0</v>
      </c>
      <c r="FB39" s="82">
        <f t="shared" si="1"/>
        <v>0</v>
      </c>
      <c r="FC39" s="82">
        <f t="shared" si="1"/>
        <v>0</v>
      </c>
      <c r="FD39" s="82">
        <f t="shared" si="1"/>
        <v>0</v>
      </c>
      <c r="FE39" s="82">
        <f t="shared" si="1"/>
        <v>0</v>
      </c>
      <c r="FF39" s="82">
        <f t="shared" si="1"/>
        <v>0</v>
      </c>
      <c r="FG39" s="82">
        <f t="shared" si="1"/>
        <v>0</v>
      </c>
      <c r="FH39" s="82">
        <f t="shared" ref="FH39:FS39" si="2">COUNTIF(FH$3:FH$37,$B$39)</f>
        <v>0</v>
      </c>
      <c r="FI39" s="82">
        <f t="shared" si="2"/>
        <v>0</v>
      </c>
      <c r="FJ39" s="82">
        <f t="shared" si="2"/>
        <v>0</v>
      </c>
      <c r="FK39" s="82">
        <f t="shared" si="2"/>
        <v>0</v>
      </c>
      <c r="FL39" s="82">
        <f t="shared" si="2"/>
        <v>0</v>
      </c>
      <c r="FM39" s="82">
        <f t="shared" si="2"/>
        <v>0</v>
      </c>
      <c r="FN39" s="82">
        <f t="shared" si="2"/>
        <v>0</v>
      </c>
      <c r="FO39" s="82">
        <f t="shared" si="2"/>
        <v>0</v>
      </c>
      <c r="FP39" s="82">
        <f t="shared" si="2"/>
        <v>0</v>
      </c>
      <c r="FQ39" s="82">
        <f t="shared" si="2"/>
        <v>0</v>
      </c>
      <c r="FR39" s="82">
        <f t="shared" si="2"/>
        <v>0</v>
      </c>
      <c r="FS39" s="82">
        <f t="shared" si="2"/>
        <v>0</v>
      </c>
    </row>
    <row r="40" spans="1:175">
      <c r="B40" s="219" t="s">
        <v>279</v>
      </c>
      <c r="AI40" s="82">
        <f>COUNTIF(AI$3:AI$37,$B$40)</f>
        <v>0</v>
      </c>
      <c r="AJ40" s="82">
        <f t="shared" ref="AJ40:CU40" si="3">COUNTIF(AJ$3:AJ$37,$B$40)</f>
        <v>0</v>
      </c>
      <c r="AK40" s="82">
        <f t="shared" si="3"/>
        <v>0</v>
      </c>
      <c r="AL40" s="82">
        <f t="shared" si="3"/>
        <v>0</v>
      </c>
      <c r="AM40" s="82">
        <f t="shared" si="3"/>
        <v>0</v>
      </c>
      <c r="AN40" s="82">
        <f t="shared" si="3"/>
        <v>0</v>
      </c>
      <c r="AO40" s="82">
        <f t="shared" si="3"/>
        <v>0</v>
      </c>
      <c r="AP40" s="82">
        <f t="shared" si="3"/>
        <v>0</v>
      </c>
      <c r="AQ40" s="82">
        <f t="shared" si="3"/>
        <v>0</v>
      </c>
      <c r="AR40" s="82">
        <f t="shared" si="3"/>
        <v>0</v>
      </c>
      <c r="AS40" s="82">
        <f t="shared" si="3"/>
        <v>0</v>
      </c>
      <c r="AT40" s="82">
        <f t="shared" si="3"/>
        <v>0</v>
      </c>
      <c r="AU40" s="82">
        <f t="shared" si="3"/>
        <v>0</v>
      </c>
      <c r="AV40" s="82">
        <f t="shared" si="3"/>
        <v>0</v>
      </c>
      <c r="AW40" s="82">
        <f t="shared" si="3"/>
        <v>0</v>
      </c>
      <c r="AX40" s="82">
        <f t="shared" si="3"/>
        <v>0</v>
      </c>
      <c r="AY40" s="82">
        <f t="shared" si="3"/>
        <v>0</v>
      </c>
      <c r="AZ40" s="82">
        <f t="shared" si="3"/>
        <v>0</v>
      </c>
      <c r="BA40" s="82">
        <f t="shared" si="3"/>
        <v>0</v>
      </c>
      <c r="BB40" s="82">
        <f t="shared" si="3"/>
        <v>0</v>
      </c>
      <c r="BC40" s="82">
        <f t="shared" si="3"/>
        <v>0</v>
      </c>
      <c r="BD40" s="82">
        <f t="shared" si="3"/>
        <v>0</v>
      </c>
      <c r="BE40" s="82">
        <f t="shared" si="3"/>
        <v>0</v>
      </c>
      <c r="BF40" s="82">
        <f t="shared" si="3"/>
        <v>0</v>
      </c>
      <c r="BG40" s="82">
        <f t="shared" si="3"/>
        <v>0</v>
      </c>
      <c r="BH40" s="82">
        <f t="shared" si="3"/>
        <v>0</v>
      </c>
      <c r="BI40" s="82">
        <f t="shared" si="3"/>
        <v>0</v>
      </c>
      <c r="BJ40" s="82">
        <f t="shared" si="3"/>
        <v>0</v>
      </c>
      <c r="BK40" s="82">
        <f t="shared" si="3"/>
        <v>0</v>
      </c>
      <c r="BL40" s="82">
        <f t="shared" si="3"/>
        <v>0</v>
      </c>
      <c r="BM40" s="82">
        <f t="shared" si="3"/>
        <v>0</v>
      </c>
      <c r="BN40" s="82">
        <f t="shared" si="3"/>
        <v>0</v>
      </c>
      <c r="BO40" s="82">
        <f t="shared" si="3"/>
        <v>0</v>
      </c>
      <c r="BP40" s="82">
        <f t="shared" si="3"/>
        <v>0</v>
      </c>
      <c r="BQ40" s="82">
        <f t="shared" si="3"/>
        <v>0</v>
      </c>
      <c r="BR40" s="82">
        <f t="shared" si="3"/>
        <v>0</v>
      </c>
      <c r="BS40" s="82">
        <f t="shared" si="3"/>
        <v>0</v>
      </c>
      <c r="BT40" s="82">
        <f t="shared" si="3"/>
        <v>0</v>
      </c>
      <c r="BU40" s="82">
        <f t="shared" si="3"/>
        <v>0</v>
      </c>
      <c r="BV40" s="82">
        <f t="shared" si="3"/>
        <v>0</v>
      </c>
      <c r="BW40" s="82">
        <f t="shared" si="3"/>
        <v>0</v>
      </c>
      <c r="BX40" s="82">
        <f t="shared" si="3"/>
        <v>0</v>
      </c>
      <c r="BY40" s="82">
        <f t="shared" si="3"/>
        <v>0</v>
      </c>
      <c r="BZ40" s="82">
        <f t="shared" si="3"/>
        <v>0</v>
      </c>
      <c r="CA40" s="82">
        <f t="shared" si="3"/>
        <v>0</v>
      </c>
      <c r="CB40" s="82">
        <f t="shared" si="3"/>
        <v>0</v>
      </c>
      <c r="CC40" s="82">
        <f t="shared" si="3"/>
        <v>0</v>
      </c>
      <c r="CD40" s="82">
        <f t="shared" si="3"/>
        <v>0</v>
      </c>
      <c r="CE40" s="82">
        <f t="shared" si="3"/>
        <v>0</v>
      </c>
      <c r="CF40" s="82">
        <f t="shared" si="3"/>
        <v>0</v>
      </c>
      <c r="CG40" s="82">
        <f t="shared" si="3"/>
        <v>0</v>
      </c>
      <c r="CH40" s="82">
        <f t="shared" si="3"/>
        <v>0</v>
      </c>
      <c r="CI40" s="82">
        <f t="shared" si="3"/>
        <v>0</v>
      </c>
      <c r="CJ40" s="82">
        <f t="shared" si="3"/>
        <v>0</v>
      </c>
      <c r="CK40" s="82">
        <f t="shared" si="3"/>
        <v>0</v>
      </c>
      <c r="CL40" s="82">
        <f t="shared" si="3"/>
        <v>0</v>
      </c>
      <c r="CM40" s="82">
        <f t="shared" si="3"/>
        <v>0</v>
      </c>
      <c r="CN40" s="82">
        <f t="shared" si="3"/>
        <v>0</v>
      </c>
      <c r="CO40" s="82">
        <f t="shared" si="3"/>
        <v>0</v>
      </c>
      <c r="CP40" s="82">
        <f t="shared" si="3"/>
        <v>0</v>
      </c>
      <c r="CQ40" s="82">
        <f t="shared" si="3"/>
        <v>0</v>
      </c>
      <c r="CR40" s="82">
        <f t="shared" si="3"/>
        <v>0</v>
      </c>
      <c r="CS40" s="82">
        <f t="shared" si="3"/>
        <v>0</v>
      </c>
      <c r="CT40" s="82">
        <f t="shared" si="3"/>
        <v>0</v>
      </c>
      <c r="CU40" s="82">
        <f t="shared" si="3"/>
        <v>0</v>
      </c>
      <c r="CV40" s="82">
        <f t="shared" ref="CV40:FG40" si="4">COUNTIF(CV$3:CV$37,$B$40)</f>
        <v>0</v>
      </c>
      <c r="CW40" s="82">
        <f t="shared" si="4"/>
        <v>0</v>
      </c>
      <c r="CX40" s="82">
        <f t="shared" si="4"/>
        <v>0</v>
      </c>
      <c r="CY40" s="82">
        <f t="shared" si="4"/>
        <v>0</v>
      </c>
      <c r="CZ40" s="82">
        <f t="shared" si="4"/>
        <v>0</v>
      </c>
      <c r="DA40" s="82">
        <f t="shared" si="4"/>
        <v>0</v>
      </c>
      <c r="DB40" s="82">
        <f t="shared" si="4"/>
        <v>0</v>
      </c>
      <c r="DC40" s="82">
        <f t="shared" si="4"/>
        <v>0</v>
      </c>
      <c r="DD40" s="82">
        <f t="shared" si="4"/>
        <v>0</v>
      </c>
      <c r="DE40" s="82">
        <f t="shared" si="4"/>
        <v>0</v>
      </c>
      <c r="DF40" s="82">
        <f t="shared" si="4"/>
        <v>0</v>
      </c>
      <c r="DG40" s="82">
        <f t="shared" si="4"/>
        <v>0</v>
      </c>
      <c r="DH40" s="82">
        <f t="shared" si="4"/>
        <v>0</v>
      </c>
      <c r="DI40" s="82">
        <f t="shared" si="4"/>
        <v>0</v>
      </c>
      <c r="DJ40" s="82">
        <f t="shared" si="4"/>
        <v>0</v>
      </c>
      <c r="DK40" s="82">
        <f t="shared" si="4"/>
        <v>0</v>
      </c>
      <c r="DL40" s="82">
        <f t="shared" si="4"/>
        <v>0</v>
      </c>
      <c r="DM40" s="82">
        <f t="shared" si="4"/>
        <v>0</v>
      </c>
      <c r="DN40" s="82">
        <f t="shared" si="4"/>
        <v>0</v>
      </c>
      <c r="DO40" s="82">
        <f t="shared" si="4"/>
        <v>0</v>
      </c>
      <c r="DP40" s="82">
        <f t="shared" si="4"/>
        <v>0</v>
      </c>
      <c r="DQ40" s="82">
        <f t="shared" si="4"/>
        <v>0</v>
      </c>
      <c r="DR40" s="82">
        <f t="shared" si="4"/>
        <v>0</v>
      </c>
      <c r="DS40" s="82">
        <f t="shared" si="4"/>
        <v>0</v>
      </c>
      <c r="DT40" s="82">
        <f t="shared" si="4"/>
        <v>0</v>
      </c>
      <c r="DU40" s="82">
        <f t="shared" si="4"/>
        <v>0</v>
      </c>
      <c r="DV40" s="82">
        <f t="shared" si="4"/>
        <v>0</v>
      </c>
      <c r="DW40" s="82">
        <f t="shared" si="4"/>
        <v>0</v>
      </c>
      <c r="DX40" s="82">
        <f t="shared" si="4"/>
        <v>0</v>
      </c>
      <c r="DY40" s="82">
        <f t="shared" si="4"/>
        <v>0</v>
      </c>
      <c r="DZ40" s="82">
        <f t="shared" si="4"/>
        <v>0</v>
      </c>
      <c r="EA40" s="82">
        <f t="shared" si="4"/>
        <v>0</v>
      </c>
      <c r="EB40" s="82">
        <f t="shared" si="4"/>
        <v>0</v>
      </c>
      <c r="EC40" s="82">
        <f t="shared" si="4"/>
        <v>0</v>
      </c>
      <c r="ED40" s="82">
        <f t="shared" si="4"/>
        <v>0</v>
      </c>
      <c r="EE40" s="82">
        <f t="shared" si="4"/>
        <v>0</v>
      </c>
      <c r="EF40" s="82">
        <f t="shared" si="4"/>
        <v>0</v>
      </c>
      <c r="EG40" s="82">
        <f t="shared" si="4"/>
        <v>0</v>
      </c>
      <c r="EH40" s="82">
        <f t="shared" si="4"/>
        <v>0</v>
      </c>
      <c r="EI40" s="82">
        <f t="shared" si="4"/>
        <v>0</v>
      </c>
      <c r="EJ40" s="82">
        <f t="shared" si="4"/>
        <v>0</v>
      </c>
      <c r="EK40" s="82">
        <f t="shared" si="4"/>
        <v>0</v>
      </c>
      <c r="EL40" s="82">
        <f t="shared" si="4"/>
        <v>0</v>
      </c>
      <c r="EM40" s="82">
        <f t="shared" si="4"/>
        <v>0</v>
      </c>
      <c r="EN40" s="82">
        <f t="shared" si="4"/>
        <v>0</v>
      </c>
      <c r="EO40" s="82">
        <f t="shared" si="4"/>
        <v>0</v>
      </c>
      <c r="EP40" s="82">
        <f t="shared" si="4"/>
        <v>0</v>
      </c>
      <c r="EQ40" s="82">
        <f t="shared" si="4"/>
        <v>0</v>
      </c>
      <c r="ER40" s="82">
        <f t="shared" si="4"/>
        <v>0</v>
      </c>
      <c r="ES40" s="82">
        <f t="shared" si="4"/>
        <v>0</v>
      </c>
      <c r="ET40" s="82">
        <f t="shared" si="4"/>
        <v>0</v>
      </c>
      <c r="EU40" s="82">
        <f t="shared" si="4"/>
        <v>0</v>
      </c>
      <c r="EV40" s="82">
        <f t="shared" si="4"/>
        <v>0</v>
      </c>
      <c r="EW40" s="82">
        <f t="shared" si="4"/>
        <v>0</v>
      </c>
      <c r="EX40" s="82">
        <f t="shared" si="4"/>
        <v>0</v>
      </c>
      <c r="EY40" s="82">
        <f t="shared" si="4"/>
        <v>0</v>
      </c>
      <c r="EZ40" s="82">
        <f t="shared" si="4"/>
        <v>0</v>
      </c>
      <c r="FA40" s="82">
        <f t="shared" si="4"/>
        <v>0</v>
      </c>
      <c r="FB40" s="82">
        <f t="shared" si="4"/>
        <v>0</v>
      </c>
      <c r="FC40" s="82">
        <f t="shared" si="4"/>
        <v>0</v>
      </c>
      <c r="FD40" s="82">
        <f t="shared" si="4"/>
        <v>0</v>
      </c>
      <c r="FE40" s="82">
        <f t="shared" si="4"/>
        <v>0</v>
      </c>
      <c r="FF40" s="82">
        <f t="shared" si="4"/>
        <v>0</v>
      </c>
      <c r="FG40" s="82">
        <f t="shared" si="4"/>
        <v>0</v>
      </c>
      <c r="FH40" s="82">
        <f t="shared" ref="FH40:FS40" si="5">COUNTIF(FH$3:FH$37,$B$40)</f>
        <v>0</v>
      </c>
      <c r="FI40" s="82">
        <f t="shared" si="5"/>
        <v>0</v>
      </c>
      <c r="FJ40" s="82">
        <f t="shared" si="5"/>
        <v>0</v>
      </c>
      <c r="FK40" s="82">
        <f t="shared" si="5"/>
        <v>0</v>
      </c>
      <c r="FL40" s="82">
        <f t="shared" si="5"/>
        <v>0</v>
      </c>
      <c r="FM40" s="82">
        <f t="shared" si="5"/>
        <v>0</v>
      </c>
      <c r="FN40" s="82">
        <f t="shared" si="5"/>
        <v>0</v>
      </c>
      <c r="FO40" s="82">
        <f t="shared" si="5"/>
        <v>0</v>
      </c>
      <c r="FP40" s="82">
        <f t="shared" si="5"/>
        <v>0</v>
      </c>
      <c r="FQ40" s="82">
        <f t="shared" si="5"/>
        <v>0</v>
      </c>
      <c r="FR40" s="82">
        <f t="shared" si="5"/>
        <v>0</v>
      </c>
      <c r="FS40" s="82">
        <f t="shared" si="5"/>
        <v>0</v>
      </c>
    </row>
    <row r="41" spans="1:175">
      <c r="B41" s="219" t="s">
        <v>280</v>
      </c>
      <c r="AI41" s="82">
        <f>COUNTIF(AI$4:AI$37,$B$41)</f>
        <v>0</v>
      </c>
      <c r="AJ41" s="82">
        <f t="shared" ref="AJ41:CU41" si="6">COUNTIF(AJ$4:AJ$37,$B$41)</f>
        <v>0</v>
      </c>
      <c r="AK41" s="82">
        <f t="shared" si="6"/>
        <v>0</v>
      </c>
      <c r="AL41" s="82">
        <f t="shared" si="6"/>
        <v>0</v>
      </c>
      <c r="AM41" s="82">
        <f t="shared" si="6"/>
        <v>0</v>
      </c>
      <c r="AN41" s="82">
        <f t="shared" si="6"/>
        <v>0</v>
      </c>
      <c r="AO41" s="82">
        <f t="shared" si="6"/>
        <v>0</v>
      </c>
      <c r="AP41" s="82">
        <f t="shared" si="6"/>
        <v>0</v>
      </c>
      <c r="AQ41" s="82">
        <f t="shared" si="6"/>
        <v>0</v>
      </c>
      <c r="AR41" s="82">
        <f t="shared" si="6"/>
        <v>0</v>
      </c>
      <c r="AS41" s="82">
        <f t="shared" si="6"/>
        <v>0</v>
      </c>
      <c r="AT41" s="82">
        <f t="shared" si="6"/>
        <v>0</v>
      </c>
      <c r="AU41" s="82">
        <f t="shared" si="6"/>
        <v>0</v>
      </c>
      <c r="AV41" s="82">
        <f t="shared" si="6"/>
        <v>0</v>
      </c>
      <c r="AW41" s="82">
        <f t="shared" si="6"/>
        <v>0</v>
      </c>
      <c r="AX41" s="82">
        <f t="shared" si="6"/>
        <v>0</v>
      </c>
      <c r="AY41" s="82">
        <f t="shared" si="6"/>
        <v>0</v>
      </c>
      <c r="AZ41" s="82">
        <f t="shared" si="6"/>
        <v>0</v>
      </c>
      <c r="BA41" s="82">
        <f t="shared" si="6"/>
        <v>0</v>
      </c>
      <c r="BB41" s="82">
        <f t="shared" si="6"/>
        <v>0</v>
      </c>
      <c r="BC41" s="82">
        <f t="shared" si="6"/>
        <v>0</v>
      </c>
      <c r="BD41" s="82">
        <f t="shared" si="6"/>
        <v>0</v>
      </c>
      <c r="BE41" s="82">
        <f t="shared" si="6"/>
        <v>0</v>
      </c>
      <c r="BF41" s="82">
        <f t="shared" si="6"/>
        <v>0</v>
      </c>
      <c r="BG41" s="82">
        <f t="shared" si="6"/>
        <v>0</v>
      </c>
      <c r="BH41" s="82">
        <f t="shared" si="6"/>
        <v>0</v>
      </c>
      <c r="BI41" s="82">
        <f t="shared" si="6"/>
        <v>0</v>
      </c>
      <c r="BJ41" s="82">
        <f t="shared" si="6"/>
        <v>0</v>
      </c>
      <c r="BK41" s="82">
        <f t="shared" si="6"/>
        <v>0</v>
      </c>
      <c r="BL41" s="82">
        <f t="shared" si="6"/>
        <v>0</v>
      </c>
      <c r="BM41" s="82">
        <f t="shared" si="6"/>
        <v>0</v>
      </c>
      <c r="BN41" s="82">
        <f t="shared" si="6"/>
        <v>0</v>
      </c>
      <c r="BO41" s="82">
        <f t="shared" si="6"/>
        <v>0</v>
      </c>
      <c r="BP41" s="82">
        <f t="shared" si="6"/>
        <v>0</v>
      </c>
      <c r="BQ41" s="82">
        <f t="shared" si="6"/>
        <v>0</v>
      </c>
      <c r="BR41" s="82">
        <f t="shared" si="6"/>
        <v>0</v>
      </c>
      <c r="BS41" s="82">
        <f t="shared" si="6"/>
        <v>0</v>
      </c>
      <c r="BT41" s="82">
        <f t="shared" si="6"/>
        <v>0</v>
      </c>
      <c r="BU41" s="82">
        <f t="shared" si="6"/>
        <v>0</v>
      </c>
      <c r="BV41" s="82">
        <f t="shared" si="6"/>
        <v>0</v>
      </c>
      <c r="BW41" s="82">
        <f t="shared" si="6"/>
        <v>0</v>
      </c>
      <c r="BX41" s="82">
        <f t="shared" si="6"/>
        <v>0</v>
      </c>
      <c r="BY41" s="82">
        <f t="shared" si="6"/>
        <v>0</v>
      </c>
      <c r="BZ41" s="82">
        <f t="shared" si="6"/>
        <v>0</v>
      </c>
      <c r="CA41" s="82">
        <f t="shared" si="6"/>
        <v>0</v>
      </c>
      <c r="CB41" s="82">
        <f t="shared" si="6"/>
        <v>0</v>
      </c>
      <c r="CC41" s="82">
        <f t="shared" si="6"/>
        <v>0</v>
      </c>
      <c r="CD41" s="82">
        <f t="shared" si="6"/>
        <v>0</v>
      </c>
      <c r="CE41" s="82">
        <f t="shared" si="6"/>
        <v>0</v>
      </c>
      <c r="CF41" s="82">
        <f t="shared" si="6"/>
        <v>0</v>
      </c>
      <c r="CG41" s="82">
        <f t="shared" si="6"/>
        <v>0</v>
      </c>
      <c r="CH41" s="82">
        <f t="shared" si="6"/>
        <v>0</v>
      </c>
      <c r="CI41" s="82">
        <f t="shared" si="6"/>
        <v>0</v>
      </c>
      <c r="CJ41" s="82">
        <f t="shared" si="6"/>
        <v>0</v>
      </c>
      <c r="CK41" s="82">
        <f t="shared" si="6"/>
        <v>0</v>
      </c>
      <c r="CL41" s="82">
        <f t="shared" si="6"/>
        <v>0</v>
      </c>
      <c r="CM41" s="82">
        <f t="shared" si="6"/>
        <v>0</v>
      </c>
      <c r="CN41" s="82">
        <f t="shared" si="6"/>
        <v>0</v>
      </c>
      <c r="CO41" s="82">
        <f t="shared" si="6"/>
        <v>0</v>
      </c>
      <c r="CP41" s="82">
        <f t="shared" si="6"/>
        <v>0</v>
      </c>
      <c r="CQ41" s="82">
        <f t="shared" si="6"/>
        <v>0</v>
      </c>
      <c r="CR41" s="82">
        <f t="shared" si="6"/>
        <v>0</v>
      </c>
      <c r="CS41" s="82">
        <f t="shared" si="6"/>
        <v>0</v>
      </c>
      <c r="CT41" s="82">
        <f t="shared" si="6"/>
        <v>0</v>
      </c>
      <c r="CU41" s="82">
        <f t="shared" si="6"/>
        <v>0</v>
      </c>
      <c r="CV41" s="82">
        <f t="shared" ref="CV41:FG41" si="7">COUNTIF(CV$4:CV$37,$B$41)</f>
        <v>0</v>
      </c>
      <c r="CW41" s="82">
        <f t="shared" si="7"/>
        <v>0</v>
      </c>
      <c r="CX41" s="82">
        <f t="shared" si="7"/>
        <v>0</v>
      </c>
      <c r="CY41" s="82">
        <f t="shared" si="7"/>
        <v>0</v>
      </c>
      <c r="CZ41" s="82">
        <f t="shared" si="7"/>
        <v>0</v>
      </c>
      <c r="DA41" s="82">
        <f t="shared" si="7"/>
        <v>0</v>
      </c>
      <c r="DB41" s="82">
        <f t="shared" si="7"/>
        <v>0</v>
      </c>
      <c r="DC41" s="82">
        <f t="shared" si="7"/>
        <v>0</v>
      </c>
      <c r="DD41" s="82">
        <f t="shared" si="7"/>
        <v>0</v>
      </c>
      <c r="DE41" s="82">
        <f t="shared" si="7"/>
        <v>0</v>
      </c>
      <c r="DF41" s="82">
        <f t="shared" si="7"/>
        <v>0</v>
      </c>
      <c r="DG41" s="82">
        <f t="shared" si="7"/>
        <v>0</v>
      </c>
      <c r="DH41" s="82">
        <f t="shared" si="7"/>
        <v>0</v>
      </c>
      <c r="DI41" s="82">
        <f t="shared" si="7"/>
        <v>0</v>
      </c>
      <c r="DJ41" s="82">
        <f t="shared" si="7"/>
        <v>0</v>
      </c>
      <c r="DK41" s="82">
        <f t="shared" si="7"/>
        <v>0</v>
      </c>
      <c r="DL41" s="82">
        <f t="shared" si="7"/>
        <v>0</v>
      </c>
      <c r="DM41" s="82">
        <f t="shared" si="7"/>
        <v>0</v>
      </c>
      <c r="DN41" s="82">
        <f t="shared" si="7"/>
        <v>0</v>
      </c>
      <c r="DO41" s="82">
        <f t="shared" si="7"/>
        <v>0</v>
      </c>
      <c r="DP41" s="82">
        <f t="shared" si="7"/>
        <v>0</v>
      </c>
      <c r="DQ41" s="82">
        <f t="shared" si="7"/>
        <v>0</v>
      </c>
      <c r="DR41" s="82">
        <f t="shared" si="7"/>
        <v>0</v>
      </c>
      <c r="DS41" s="82">
        <f t="shared" si="7"/>
        <v>0</v>
      </c>
      <c r="DT41" s="82">
        <f t="shared" si="7"/>
        <v>0</v>
      </c>
      <c r="DU41" s="82">
        <f t="shared" si="7"/>
        <v>0</v>
      </c>
      <c r="DV41" s="82">
        <f t="shared" si="7"/>
        <v>0</v>
      </c>
      <c r="DW41" s="82">
        <f t="shared" si="7"/>
        <v>0</v>
      </c>
      <c r="DX41" s="82">
        <f t="shared" si="7"/>
        <v>0</v>
      </c>
      <c r="DY41" s="82">
        <f t="shared" si="7"/>
        <v>0</v>
      </c>
      <c r="DZ41" s="82">
        <f t="shared" si="7"/>
        <v>0</v>
      </c>
      <c r="EA41" s="82">
        <f t="shared" si="7"/>
        <v>0</v>
      </c>
      <c r="EB41" s="82">
        <f t="shared" si="7"/>
        <v>0</v>
      </c>
      <c r="EC41" s="82">
        <f t="shared" si="7"/>
        <v>0</v>
      </c>
      <c r="ED41" s="82">
        <f t="shared" si="7"/>
        <v>0</v>
      </c>
      <c r="EE41" s="82">
        <f t="shared" si="7"/>
        <v>0</v>
      </c>
      <c r="EF41" s="82">
        <f t="shared" si="7"/>
        <v>0</v>
      </c>
      <c r="EG41" s="82">
        <f t="shared" si="7"/>
        <v>0</v>
      </c>
      <c r="EH41" s="82">
        <f t="shared" si="7"/>
        <v>0</v>
      </c>
      <c r="EI41" s="82">
        <f t="shared" si="7"/>
        <v>0</v>
      </c>
      <c r="EJ41" s="82">
        <f t="shared" si="7"/>
        <v>0</v>
      </c>
      <c r="EK41" s="82">
        <f t="shared" si="7"/>
        <v>0</v>
      </c>
      <c r="EL41" s="82">
        <f t="shared" si="7"/>
        <v>0</v>
      </c>
      <c r="EM41" s="82">
        <f t="shared" si="7"/>
        <v>0</v>
      </c>
      <c r="EN41" s="82">
        <f t="shared" si="7"/>
        <v>0</v>
      </c>
      <c r="EO41" s="82">
        <f t="shared" si="7"/>
        <v>0</v>
      </c>
      <c r="EP41" s="82">
        <f t="shared" si="7"/>
        <v>0</v>
      </c>
      <c r="EQ41" s="82">
        <f t="shared" si="7"/>
        <v>0</v>
      </c>
      <c r="ER41" s="82">
        <f t="shared" si="7"/>
        <v>0</v>
      </c>
      <c r="ES41" s="82">
        <f t="shared" si="7"/>
        <v>0</v>
      </c>
      <c r="ET41" s="82">
        <f t="shared" si="7"/>
        <v>0</v>
      </c>
      <c r="EU41" s="82">
        <f t="shared" si="7"/>
        <v>0</v>
      </c>
      <c r="EV41" s="82">
        <f t="shared" si="7"/>
        <v>0</v>
      </c>
      <c r="EW41" s="82">
        <f t="shared" si="7"/>
        <v>0</v>
      </c>
      <c r="EX41" s="82">
        <f t="shared" si="7"/>
        <v>0</v>
      </c>
      <c r="EY41" s="82">
        <f t="shared" si="7"/>
        <v>0</v>
      </c>
      <c r="EZ41" s="82">
        <f t="shared" si="7"/>
        <v>0</v>
      </c>
      <c r="FA41" s="82">
        <f t="shared" si="7"/>
        <v>0</v>
      </c>
      <c r="FB41" s="82">
        <f t="shared" si="7"/>
        <v>0</v>
      </c>
      <c r="FC41" s="82">
        <f t="shared" si="7"/>
        <v>0</v>
      </c>
      <c r="FD41" s="82">
        <f t="shared" si="7"/>
        <v>0</v>
      </c>
      <c r="FE41" s="82">
        <f t="shared" si="7"/>
        <v>0</v>
      </c>
      <c r="FF41" s="82">
        <f t="shared" si="7"/>
        <v>0</v>
      </c>
      <c r="FG41" s="82">
        <f t="shared" si="7"/>
        <v>0</v>
      </c>
      <c r="FH41" s="82">
        <f t="shared" ref="FH41:FS41" si="8">COUNTIF(FH$4:FH$37,$B$41)</f>
        <v>0</v>
      </c>
      <c r="FI41" s="82">
        <f t="shared" si="8"/>
        <v>0</v>
      </c>
      <c r="FJ41" s="82">
        <f t="shared" si="8"/>
        <v>0</v>
      </c>
      <c r="FK41" s="82">
        <f t="shared" si="8"/>
        <v>0</v>
      </c>
      <c r="FL41" s="82">
        <f t="shared" si="8"/>
        <v>0</v>
      </c>
      <c r="FM41" s="82">
        <f t="shared" si="8"/>
        <v>0</v>
      </c>
      <c r="FN41" s="82">
        <f t="shared" si="8"/>
        <v>0</v>
      </c>
      <c r="FO41" s="82">
        <f t="shared" si="8"/>
        <v>0</v>
      </c>
      <c r="FP41" s="82">
        <f t="shared" si="8"/>
        <v>0</v>
      </c>
      <c r="FQ41" s="82">
        <f t="shared" si="8"/>
        <v>0</v>
      </c>
      <c r="FR41" s="82">
        <f t="shared" si="8"/>
        <v>0</v>
      </c>
      <c r="FS41" s="82">
        <f t="shared" si="8"/>
        <v>0</v>
      </c>
    </row>
    <row r="43" spans="1:175">
      <c r="B43" s="218" t="s">
        <v>278</v>
      </c>
      <c r="AI43" s="202">
        <f>AI39/$C$38</f>
        <v>0</v>
      </c>
      <c r="AJ43" s="202">
        <f t="shared" ref="AJ43:CU43" si="9">AJ39/$C$38</f>
        <v>0</v>
      </c>
      <c r="AK43" s="202">
        <f t="shared" si="9"/>
        <v>0</v>
      </c>
      <c r="AL43" s="202">
        <f t="shared" si="9"/>
        <v>0</v>
      </c>
      <c r="AM43" s="202">
        <f t="shared" si="9"/>
        <v>0</v>
      </c>
      <c r="AN43" s="202">
        <f t="shared" si="9"/>
        <v>0</v>
      </c>
      <c r="AO43" s="202">
        <f t="shared" si="9"/>
        <v>0</v>
      </c>
      <c r="AP43" s="202">
        <f t="shared" si="9"/>
        <v>0</v>
      </c>
      <c r="AQ43" s="202">
        <f t="shared" si="9"/>
        <v>0</v>
      </c>
      <c r="AR43" s="202">
        <f t="shared" si="9"/>
        <v>0</v>
      </c>
      <c r="AS43" s="202">
        <f t="shared" si="9"/>
        <v>0</v>
      </c>
      <c r="AT43" s="202">
        <f t="shared" si="9"/>
        <v>0</v>
      </c>
      <c r="AU43" s="202">
        <f t="shared" si="9"/>
        <v>0</v>
      </c>
      <c r="AV43" s="202">
        <f t="shared" si="9"/>
        <v>0</v>
      </c>
      <c r="AW43" s="202">
        <f t="shared" si="9"/>
        <v>0</v>
      </c>
      <c r="AX43" s="202">
        <f t="shared" si="9"/>
        <v>0</v>
      </c>
      <c r="AY43" s="202">
        <f t="shared" si="9"/>
        <v>0</v>
      </c>
      <c r="AZ43" s="202">
        <f t="shared" si="9"/>
        <v>0</v>
      </c>
      <c r="BA43" s="202">
        <f t="shared" si="9"/>
        <v>0</v>
      </c>
      <c r="BB43" s="202">
        <f t="shared" si="9"/>
        <v>0</v>
      </c>
      <c r="BC43" s="202">
        <f t="shared" si="9"/>
        <v>0</v>
      </c>
      <c r="BD43" s="202">
        <f t="shared" si="9"/>
        <v>0</v>
      </c>
      <c r="BE43" s="202">
        <f t="shared" si="9"/>
        <v>0</v>
      </c>
      <c r="BF43" s="202">
        <f t="shared" si="9"/>
        <v>0</v>
      </c>
      <c r="BG43" s="202">
        <f t="shared" si="9"/>
        <v>0</v>
      </c>
      <c r="BH43" s="202">
        <f t="shared" si="9"/>
        <v>0</v>
      </c>
      <c r="BI43" s="202">
        <f t="shared" si="9"/>
        <v>0</v>
      </c>
      <c r="BJ43" s="202">
        <f t="shared" si="9"/>
        <v>0</v>
      </c>
      <c r="BK43" s="202">
        <f t="shared" si="9"/>
        <v>0</v>
      </c>
      <c r="BL43" s="202">
        <f t="shared" si="9"/>
        <v>0</v>
      </c>
      <c r="BM43" s="202">
        <f t="shared" si="9"/>
        <v>0</v>
      </c>
      <c r="BN43" s="202">
        <f t="shared" si="9"/>
        <v>0</v>
      </c>
      <c r="BO43" s="202">
        <f t="shared" si="9"/>
        <v>0</v>
      </c>
      <c r="BP43" s="202">
        <f t="shared" si="9"/>
        <v>0</v>
      </c>
      <c r="BQ43" s="202">
        <f t="shared" si="9"/>
        <v>0</v>
      </c>
      <c r="BR43" s="202">
        <f t="shared" si="9"/>
        <v>0</v>
      </c>
      <c r="BS43" s="202">
        <f t="shared" si="9"/>
        <v>0</v>
      </c>
      <c r="BT43" s="202">
        <f t="shared" si="9"/>
        <v>0</v>
      </c>
      <c r="BU43" s="202">
        <f t="shared" si="9"/>
        <v>0</v>
      </c>
      <c r="BV43" s="202">
        <f t="shared" si="9"/>
        <v>0</v>
      </c>
      <c r="BW43" s="202">
        <f t="shared" si="9"/>
        <v>0</v>
      </c>
      <c r="BX43" s="202">
        <f t="shared" si="9"/>
        <v>0</v>
      </c>
      <c r="BY43" s="202">
        <f t="shared" si="9"/>
        <v>0</v>
      </c>
      <c r="BZ43" s="202">
        <f t="shared" si="9"/>
        <v>0</v>
      </c>
      <c r="CA43" s="202">
        <f t="shared" si="9"/>
        <v>0</v>
      </c>
      <c r="CB43" s="202">
        <f t="shared" si="9"/>
        <v>0</v>
      </c>
      <c r="CC43" s="202">
        <f t="shared" si="9"/>
        <v>0</v>
      </c>
      <c r="CD43" s="202">
        <f t="shared" si="9"/>
        <v>0</v>
      </c>
      <c r="CE43" s="202">
        <f t="shared" si="9"/>
        <v>0</v>
      </c>
      <c r="CF43" s="202">
        <f t="shared" si="9"/>
        <v>0</v>
      </c>
      <c r="CG43" s="202">
        <f t="shared" si="9"/>
        <v>0</v>
      </c>
      <c r="CH43" s="202">
        <f t="shared" si="9"/>
        <v>0</v>
      </c>
      <c r="CI43" s="202">
        <f t="shared" si="9"/>
        <v>0</v>
      </c>
      <c r="CJ43" s="202">
        <f t="shared" si="9"/>
        <v>0</v>
      </c>
      <c r="CK43" s="202">
        <f t="shared" si="9"/>
        <v>0</v>
      </c>
      <c r="CL43" s="202">
        <f t="shared" si="9"/>
        <v>0</v>
      </c>
      <c r="CM43" s="202">
        <f t="shared" si="9"/>
        <v>0</v>
      </c>
      <c r="CN43" s="202">
        <f t="shared" si="9"/>
        <v>0</v>
      </c>
      <c r="CO43" s="202">
        <f t="shared" si="9"/>
        <v>0</v>
      </c>
      <c r="CP43" s="202">
        <f t="shared" si="9"/>
        <v>0</v>
      </c>
      <c r="CQ43" s="202">
        <f t="shared" si="9"/>
        <v>0</v>
      </c>
      <c r="CR43" s="202">
        <f t="shared" si="9"/>
        <v>0</v>
      </c>
      <c r="CS43" s="202">
        <f t="shared" si="9"/>
        <v>0</v>
      </c>
      <c r="CT43" s="202">
        <f t="shared" si="9"/>
        <v>0</v>
      </c>
      <c r="CU43" s="202">
        <f t="shared" si="9"/>
        <v>0</v>
      </c>
      <c r="CV43" s="202">
        <f t="shared" ref="CV43:FG43" si="10">CV39/$C$38</f>
        <v>0</v>
      </c>
      <c r="CW43" s="202">
        <f t="shared" si="10"/>
        <v>0</v>
      </c>
      <c r="CX43" s="202">
        <f t="shared" si="10"/>
        <v>0</v>
      </c>
      <c r="CY43" s="202">
        <f t="shared" si="10"/>
        <v>0</v>
      </c>
      <c r="CZ43" s="202">
        <f t="shared" si="10"/>
        <v>0</v>
      </c>
      <c r="DA43" s="202">
        <f t="shared" si="10"/>
        <v>0</v>
      </c>
      <c r="DB43" s="202">
        <f t="shared" si="10"/>
        <v>0</v>
      </c>
      <c r="DC43" s="202">
        <f t="shared" si="10"/>
        <v>0</v>
      </c>
      <c r="DD43" s="202">
        <f t="shared" si="10"/>
        <v>0</v>
      </c>
      <c r="DE43" s="202">
        <f t="shared" si="10"/>
        <v>0</v>
      </c>
      <c r="DF43" s="202">
        <f t="shared" si="10"/>
        <v>0</v>
      </c>
      <c r="DG43" s="202">
        <f t="shared" si="10"/>
        <v>0</v>
      </c>
      <c r="DH43" s="202">
        <f t="shared" si="10"/>
        <v>0</v>
      </c>
      <c r="DI43" s="202">
        <f t="shared" si="10"/>
        <v>0</v>
      </c>
      <c r="DJ43" s="202">
        <f t="shared" si="10"/>
        <v>0</v>
      </c>
      <c r="DK43" s="202">
        <f t="shared" si="10"/>
        <v>0</v>
      </c>
      <c r="DL43" s="202">
        <f t="shared" si="10"/>
        <v>0</v>
      </c>
      <c r="DM43" s="202">
        <f t="shared" si="10"/>
        <v>0</v>
      </c>
      <c r="DN43" s="202">
        <f t="shared" si="10"/>
        <v>0</v>
      </c>
      <c r="DO43" s="202">
        <f t="shared" si="10"/>
        <v>0</v>
      </c>
      <c r="DP43" s="202">
        <f t="shared" si="10"/>
        <v>0</v>
      </c>
      <c r="DQ43" s="202">
        <f t="shared" si="10"/>
        <v>0</v>
      </c>
      <c r="DR43" s="202">
        <f t="shared" si="10"/>
        <v>0</v>
      </c>
      <c r="DS43" s="202">
        <f t="shared" si="10"/>
        <v>0</v>
      </c>
      <c r="DT43" s="202">
        <f t="shared" si="10"/>
        <v>0</v>
      </c>
      <c r="DU43" s="202">
        <f t="shared" si="10"/>
        <v>0</v>
      </c>
      <c r="DV43" s="202">
        <f t="shared" si="10"/>
        <v>0</v>
      </c>
      <c r="DW43" s="202">
        <f t="shared" si="10"/>
        <v>0</v>
      </c>
      <c r="DX43" s="202">
        <f t="shared" si="10"/>
        <v>0</v>
      </c>
      <c r="DY43" s="202">
        <f t="shared" si="10"/>
        <v>0</v>
      </c>
      <c r="DZ43" s="202">
        <f t="shared" si="10"/>
        <v>0</v>
      </c>
      <c r="EA43" s="202">
        <f t="shared" si="10"/>
        <v>0</v>
      </c>
      <c r="EB43" s="202">
        <f t="shared" si="10"/>
        <v>0</v>
      </c>
      <c r="EC43" s="202">
        <f t="shared" si="10"/>
        <v>0</v>
      </c>
      <c r="ED43" s="202">
        <f t="shared" si="10"/>
        <v>0</v>
      </c>
      <c r="EE43" s="202">
        <f t="shared" si="10"/>
        <v>0</v>
      </c>
      <c r="EF43" s="202">
        <f t="shared" si="10"/>
        <v>0</v>
      </c>
      <c r="EG43" s="202">
        <f t="shared" si="10"/>
        <v>0</v>
      </c>
      <c r="EH43" s="202">
        <f t="shared" si="10"/>
        <v>0</v>
      </c>
      <c r="EI43" s="202">
        <f t="shared" si="10"/>
        <v>0</v>
      </c>
      <c r="EJ43" s="202">
        <f t="shared" si="10"/>
        <v>0</v>
      </c>
      <c r="EK43" s="202">
        <f t="shared" si="10"/>
        <v>0</v>
      </c>
      <c r="EL43" s="202">
        <f t="shared" si="10"/>
        <v>0</v>
      </c>
      <c r="EM43" s="202">
        <f t="shared" si="10"/>
        <v>0</v>
      </c>
      <c r="EN43" s="202">
        <f t="shared" si="10"/>
        <v>0</v>
      </c>
      <c r="EO43" s="202">
        <f t="shared" si="10"/>
        <v>0</v>
      </c>
      <c r="EP43" s="202">
        <f t="shared" si="10"/>
        <v>0</v>
      </c>
      <c r="EQ43" s="202">
        <f t="shared" si="10"/>
        <v>0</v>
      </c>
      <c r="ER43" s="202">
        <f t="shared" si="10"/>
        <v>0</v>
      </c>
      <c r="ES43" s="202">
        <f t="shared" si="10"/>
        <v>0</v>
      </c>
      <c r="ET43" s="202">
        <f t="shared" si="10"/>
        <v>0</v>
      </c>
      <c r="EU43" s="202">
        <f t="shared" si="10"/>
        <v>0</v>
      </c>
      <c r="EV43" s="202">
        <f t="shared" si="10"/>
        <v>0</v>
      </c>
      <c r="EW43" s="202">
        <f t="shared" si="10"/>
        <v>0</v>
      </c>
      <c r="EX43" s="202">
        <f t="shared" si="10"/>
        <v>0</v>
      </c>
      <c r="EY43" s="202">
        <f t="shared" si="10"/>
        <v>0</v>
      </c>
      <c r="EZ43" s="202">
        <f t="shared" si="10"/>
        <v>0</v>
      </c>
      <c r="FA43" s="202">
        <f t="shared" si="10"/>
        <v>0</v>
      </c>
      <c r="FB43" s="202">
        <f t="shared" si="10"/>
        <v>0</v>
      </c>
      <c r="FC43" s="202">
        <f t="shared" si="10"/>
        <v>0</v>
      </c>
      <c r="FD43" s="202">
        <f t="shared" si="10"/>
        <v>0</v>
      </c>
      <c r="FE43" s="202">
        <f t="shared" si="10"/>
        <v>0</v>
      </c>
      <c r="FF43" s="202">
        <f t="shared" si="10"/>
        <v>0</v>
      </c>
      <c r="FG43" s="202">
        <f t="shared" si="10"/>
        <v>0</v>
      </c>
      <c r="FH43" s="202">
        <f t="shared" ref="FH43:FS43" si="11">FH39/$C$38</f>
        <v>0</v>
      </c>
      <c r="FI43" s="202">
        <f t="shared" si="11"/>
        <v>0</v>
      </c>
      <c r="FJ43" s="202">
        <f t="shared" si="11"/>
        <v>0</v>
      </c>
      <c r="FK43" s="202">
        <f t="shared" si="11"/>
        <v>0</v>
      </c>
      <c r="FL43" s="202">
        <f t="shared" si="11"/>
        <v>0</v>
      </c>
      <c r="FM43" s="202">
        <f t="shared" si="11"/>
        <v>0</v>
      </c>
      <c r="FN43" s="202">
        <f t="shared" si="11"/>
        <v>0</v>
      </c>
      <c r="FO43" s="202">
        <f t="shared" si="11"/>
        <v>0</v>
      </c>
      <c r="FP43" s="202">
        <f t="shared" si="11"/>
        <v>0</v>
      </c>
      <c r="FQ43" s="202">
        <f t="shared" si="11"/>
        <v>0</v>
      </c>
      <c r="FR43" s="202">
        <f t="shared" si="11"/>
        <v>0</v>
      </c>
      <c r="FS43" s="202">
        <f t="shared" si="11"/>
        <v>0</v>
      </c>
    </row>
    <row r="44" spans="1:175">
      <c r="B44" s="219" t="s">
        <v>279</v>
      </c>
      <c r="AI44" s="202">
        <f>AI40/$C$38</f>
        <v>0</v>
      </c>
      <c r="AJ44" s="202">
        <f t="shared" ref="AJ44:CU44" si="12">AJ40/$C$38</f>
        <v>0</v>
      </c>
      <c r="AK44" s="202">
        <f t="shared" si="12"/>
        <v>0</v>
      </c>
      <c r="AL44" s="202">
        <f t="shared" si="12"/>
        <v>0</v>
      </c>
      <c r="AM44" s="202">
        <f t="shared" si="12"/>
        <v>0</v>
      </c>
      <c r="AN44" s="202">
        <f t="shared" si="12"/>
        <v>0</v>
      </c>
      <c r="AO44" s="202">
        <f t="shared" si="12"/>
        <v>0</v>
      </c>
      <c r="AP44" s="202">
        <f t="shared" si="12"/>
        <v>0</v>
      </c>
      <c r="AQ44" s="202">
        <f t="shared" si="12"/>
        <v>0</v>
      </c>
      <c r="AR44" s="202">
        <f t="shared" si="12"/>
        <v>0</v>
      </c>
      <c r="AS44" s="202">
        <f t="shared" si="12"/>
        <v>0</v>
      </c>
      <c r="AT44" s="202">
        <f t="shared" si="12"/>
        <v>0</v>
      </c>
      <c r="AU44" s="202">
        <f t="shared" si="12"/>
        <v>0</v>
      </c>
      <c r="AV44" s="202">
        <f t="shared" si="12"/>
        <v>0</v>
      </c>
      <c r="AW44" s="202">
        <f t="shared" si="12"/>
        <v>0</v>
      </c>
      <c r="AX44" s="202">
        <f t="shared" si="12"/>
        <v>0</v>
      </c>
      <c r="AY44" s="202">
        <f t="shared" si="12"/>
        <v>0</v>
      </c>
      <c r="AZ44" s="202">
        <f t="shared" si="12"/>
        <v>0</v>
      </c>
      <c r="BA44" s="202">
        <f t="shared" si="12"/>
        <v>0</v>
      </c>
      <c r="BB44" s="202">
        <f t="shared" si="12"/>
        <v>0</v>
      </c>
      <c r="BC44" s="202">
        <f t="shared" si="12"/>
        <v>0</v>
      </c>
      <c r="BD44" s="202">
        <f t="shared" si="12"/>
        <v>0</v>
      </c>
      <c r="BE44" s="202">
        <f t="shared" si="12"/>
        <v>0</v>
      </c>
      <c r="BF44" s="202">
        <f t="shared" si="12"/>
        <v>0</v>
      </c>
      <c r="BG44" s="202">
        <f t="shared" si="12"/>
        <v>0</v>
      </c>
      <c r="BH44" s="202">
        <f t="shared" si="12"/>
        <v>0</v>
      </c>
      <c r="BI44" s="202">
        <f t="shared" si="12"/>
        <v>0</v>
      </c>
      <c r="BJ44" s="202">
        <f t="shared" si="12"/>
        <v>0</v>
      </c>
      <c r="BK44" s="202">
        <f t="shared" si="12"/>
        <v>0</v>
      </c>
      <c r="BL44" s="202">
        <f t="shared" si="12"/>
        <v>0</v>
      </c>
      <c r="BM44" s="202">
        <f t="shared" si="12"/>
        <v>0</v>
      </c>
      <c r="BN44" s="202">
        <f t="shared" si="12"/>
        <v>0</v>
      </c>
      <c r="BO44" s="202">
        <f t="shared" si="12"/>
        <v>0</v>
      </c>
      <c r="BP44" s="202">
        <f t="shared" si="12"/>
        <v>0</v>
      </c>
      <c r="BQ44" s="202">
        <f t="shared" si="12"/>
        <v>0</v>
      </c>
      <c r="BR44" s="202">
        <f t="shared" si="12"/>
        <v>0</v>
      </c>
      <c r="BS44" s="202">
        <f t="shared" si="12"/>
        <v>0</v>
      </c>
      <c r="BT44" s="202">
        <f t="shared" si="12"/>
        <v>0</v>
      </c>
      <c r="BU44" s="202">
        <f t="shared" si="12"/>
        <v>0</v>
      </c>
      <c r="BV44" s="202">
        <f t="shared" si="12"/>
        <v>0</v>
      </c>
      <c r="BW44" s="202">
        <f t="shared" si="12"/>
        <v>0</v>
      </c>
      <c r="BX44" s="202">
        <f t="shared" si="12"/>
        <v>0</v>
      </c>
      <c r="BY44" s="202">
        <f t="shared" si="12"/>
        <v>0</v>
      </c>
      <c r="BZ44" s="202">
        <f t="shared" si="12"/>
        <v>0</v>
      </c>
      <c r="CA44" s="202">
        <f t="shared" si="12"/>
        <v>0</v>
      </c>
      <c r="CB44" s="202">
        <f t="shared" si="12"/>
        <v>0</v>
      </c>
      <c r="CC44" s="202">
        <f t="shared" si="12"/>
        <v>0</v>
      </c>
      <c r="CD44" s="202">
        <f t="shared" si="12"/>
        <v>0</v>
      </c>
      <c r="CE44" s="202">
        <f t="shared" si="12"/>
        <v>0</v>
      </c>
      <c r="CF44" s="202">
        <f t="shared" si="12"/>
        <v>0</v>
      </c>
      <c r="CG44" s="202">
        <f t="shared" si="12"/>
        <v>0</v>
      </c>
      <c r="CH44" s="202">
        <f t="shared" si="12"/>
        <v>0</v>
      </c>
      <c r="CI44" s="202">
        <f t="shared" si="12"/>
        <v>0</v>
      </c>
      <c r="CJ44" s="202">
        <f t="shared" si="12"/>
        <v>0</v>
      </c>
      <c r="CK44" s="202">
        <f t="shared" si="12"/>
        <v>0</v>
      </c>
      <c r="CL44" s="202">
        <f t="shared" si="12"/>
        <v>0</v>
      </c>
      <c r="CM44" s="202">
        <f t="shared" si="12"/>
        <v>0</v>
      </c>
      <c r="CN44" s="202">
        <f t="shared" si="12"/>
        <v>0</v>
      </c>
      <c r="CO44" s="202">
        <f t="shared" si="12"/>
        <v>0</v>
      </c>
      <c r="CP44" s="202">
        <f t="shared" si="12"/>
        <v>0</v>
      </c>
      <c r="CQ44" s="202">
        <f t="shared" si="12"/>
        <v>0</v>
      </c>
      <c r="CR44" s="202">
        <f t="shared" si="12"/>
        <v>0</v>
      </c>
      <c r="CS44" s="202">
        <f t="shared" si="12"/>
        <v>0</v>
      </c>
      <c r="CT44" s="202">
        <f t="shared" si="12"/>
        <v>0</v>
      </c>
      <c r="CU44" s="202">
        <f t="shared" si="12"/>
        <v>0</v>
      </c>
      <c r="CV44" s="202">
        <f t="shared" ref="CV44:FG44" si="13">CV40/$C$38</f>
        <v>0</v>
      </c>
      <c r="CW44" s="202">
        <f t="shared" si="13"/>
        <v>0</v>
      </c>
      <c r="CX44" s="202">
        <f t="shared" si="13"/>
        <v>0</v>
      </c>
      <c r="CY44" s="202">
        <f t="shared" si="13"/>
        <v>0</v>
      </c>
      <c r="CZ44" s="202">
        <f t="shared" si="13"/>
        <v>0</v>
      </c>
      <c r="DA44" s="202">
        <f t="shared" si="13"/>
        <v>0</v>
      </c>
      <c r="DB44" s="202">
        <f t="shared" si="13"/>
        <v>0</v>
      </c>
      <c r="DC44" s="202">
        <f t="shared" si="13"/>
        <v>0</v>
      </c>
      <c r="DD44" s="202">
        <f t="shared" si="13"/>
        <v>0</v>
      </c>
      <c r="DE44" s="202">
        <f t="shared" si="13"/>
        <v>0</v>
      </c>
      <c r="DF44" s="202">
        <f t="shared" si="13"/>
        <v>0</v>
      </c>
      <c r="DG44" s="202">
        <f t="shared" si="13"/>
        <v>0</v>
      </c>
      <c r="DH44" s="202">
        <f t="shared" si="13"/>
        <v>0</v>
      </c>
      <c r="DI44" s="202">
        <f t="shared" si="13"/>
        <v>0</v>
      </c>
      <c r="DJ44" s="202">
        <f t="shared" si="13"/>
        <v>0</v>
      </c>
      <c r="DK44" s="202">
        <f t="shared" si="13"/>
        <v>0</v>
      </c>
      <c r="DL44" s="202">
        <f t="shared" si="13"/>
        <v>0</v>
      </c>
      <c r="DM44" s="202">
        <f t="shared" si="13"/>
        <v>0</v>
      </c>
      <c r="DN44" s="202">
        <f t="shared" si="13"/>
        <v>0</v>
      </c>
      <c r="DO44" s="202">
        <f t="shared" si="13"/>
        <v>0</v>
      </c>
      <c r="DP44" s="202">
        <f t="shared" si="13"/>
        <v>0</v>
      </c>
      <c r="DQ44" s="202">
        <f t="shared" si="13"/>
        <v>0</v>
      </c>
      <c r="DR44" s="202">
        <f t="shared" si="13"/>
        <v>0</v>
      </c>
      <c r="DS44" s="202">
        <f t="shared" si="13"/>
        <v>0</v>
      </c>
      <c r="DT44" s="202">
        <f t="shared" si="13"/>
        <v>0</v>
      </c>
      <c r="DU44" s="202">
        <f t="shared" si="13"/>
        <v>0</v>
      </c>
      <c r="DV44" s="202">
        <f t="shared" si="13"/>
        <v>0</v>
      </c>
      <c r="DW44" s="202">
        <f t="shared" si="13"/>
        <v>0</v>
      </c>
      <c r="DX44" s="202">
        <f t="shared" si="13"/>
        <v>0</v>
      </c>
      <c r="DY44" s="202">
        <f t="shared" si="13"/>
        <v>0</v>
      </c>
      <c r="DZ44" s="202">
        <f t="shared" si="13"/>
        <v>0</v>
      </c>
      <c r="EA44" s="202">
        <f t="shared" si="13"/>
        <v>0</v>
      </c>
      <c r="EB44" s="202">
        <f t="shared" si="13"/>
        <v>0</v>
      </c>
      <c r="EC44" s="202">
        <f t="shared" si="13"/>
        <v>0</v>
      </c>
      <c r="ED44" s="202">
        <f t="shared" si="13"/>
        <v>0</v>
      </c>
      <c r="EE44" s="202">
        <f t="shared" si="13"/>
        <v>0</v>
      </c>
      <c r="EF44" s="202">
        <f t="shared" si="13"/>
        <v>0</v>
      </c>
      <c r="EG44" s="202">
        <f t="shared" si="13"/>
        <v>0</v>
      </c>
      <c r="EH44" s="202">
        <f t="shared" si="13"/>
        <v>0</v>
      </c>
      <c r="EI44" s="202">
        <f t="shared" si="13"/>
        <v>0</v>
      </c>
      <c r="EJ44" s="202">
        <f t="shared" si="13"/>
        <v>0</v>
      </c>
      <c r="EK44" s="202">
        <f t="shared" si="13"/>
        <v>0</v>
      </c>
      <c r="EL44" s="202">
        <f t="shared" si="13"/>
        <v>0</v>
      </c>
      <c r="EM44" s="202">
        <f t="shared" si="13"/>
        <v>0</v>
      </c>
      <c r="EN44" s="202">
        <f t="shared" si="13"/>
        <v>0</v>
      </c>
      <c r="EO44" s="202">
        <f t="shared" si="13"/>
        <v>0</v>
      </c>
      <c r="EP44" s="202">
        <f t="shared" si="13"/>
        <v>0</v>
      </c>
      <c r="EQ44" s="202">
        <f t="shared" si="13"/>
        <v>0</v>
      </c>
      <c r="ER44" s="202">
        <f t="shared" si="13"/>
        <v>0</v>
      </c>
      <c r="ES44" s="202">
        <f t="shared" si="13"/>
        <v>0</v>
      </c>
      <c r="ET44" s="202">
        <f t="shared" si="13"/>
        <v>0</v>
      </c>
      <c r="EU44" s="202">
        <f t="shared" si="13"/>
        <v>0</v>
      </c>
      <c r="EV44" s="202">
        <f t="shared" si="13"/>
        <v>0</v>
      </c>
      <c r="EW44" s="202">
        <f t="shared" si="13"/>
        <v>0</v>
      </c>
      <c r="EX44" s="202">
        <f t="shared" si="13"/>
        <v>0</v>
      </c>
      <c r="EY44" s="202">
        <f t="shared" si="13"/>
        <v>0</v>
      </c>
      <c r="EZ44" s="202">
        <f t="shared" si="13"/>
        <v>0</v>
      </c>
      <c r="FA44" s="202">
        <f t="shared" si="13"/>
        <v>0</v>
      </c>
      <c r="FB44" s="202">
        <f t="shared" si="13"/>
        <v>0</v>
      </c>
      <c r="FC44" s="202">
        <f t="shared" si="13"/>
        <v>0</v>
      </c>
      <c r="FD44" s="202">
        <f t="shared" si="13"/>
        <v>0</v>
      </c>
      <c r="FE44" s="202">
        <f t="shared" si="13"/>
        <v>0</v>
      </c>
      <c r="FF44" s="202">
        <f t="shared" si="13"/>
        <v>0</v>
      </c>
      <c r="FG44" s="202">
        <f t="shared" si="13"/>
        <v>0</v>
      </c>
      <c r="FH44" s="202">
        <f t="shared" ref="FH44:FS44" si="14">FH40/$C$38</f>
        <v>0</v>
      </c>
      <c r="FI44" s="202">
        <f t="shared" si="14"/>
        <v>0</v>
      </c>
      <c r="FJ44" s="202">
        <f t="shared" si="14"/>
        <v>0</v>
      </c>
      <c r="FK44" s="202">
        <f t="shared" si="14"/>
        <v>0</v>
      </c>
      <c r="FL44" s="202">
        <f t="shared" si="14"/>
        <v>0</v>
      </c>
      <c r="FM44" s="202">
        <f t="shared" si="14"/>
        <v>0</v>
      </c>
      <c r="FN44" s="202">
        <f t="shared" si="14"/>
        <v>0</v>
      </c>
      <c r="FO44" s="202">
        <f t="shared" si="14"/>
        <v>0</v>
      </c>
      <c r="FP44" s="202">
        <f t="shared" si="14"/>
        <v>0</v>
      </c>
      <c r="FQ44" s="202">
        <f t="shared" si="14"/>
        <v>0</v>
      </c>
      <c r="FR44" s="202">
        <f t="shared" si="14"/>
        <v>0</v>
      </c>
      <c r="FS44" s="202">
        <f t="shared" si="14"/>
        <v>0</v>
      </c>
    </row>
    <row r="45" spans="1:175">
      <c r="B45" s="219" t="s">
        <v>280</v>
      </c>
      <c r="AI45" s="202">
        <f>AI41/$C$38</f>
        <v>0</v>
      </c>
      <c r="AJ45" s="82">
        <f t="shared" ref="AJ45:CU45" si="15">AJ41/$C$38</f>
        <v>0</v>
      </c>
      <c r="AK45" s="82">
        <f t="shared" si="15"/>
        <v>0</v>
      </c>
      <c r="AL45" s="82">
        <f t="shared" si="15"/>
        <v>0</v>
      </c>
      <c r="AM45" s="82">
        <f t="shared" si="15"/>
        <v>0</v>
      </c>
      <c r="AN45" s="82">
        <f t="shared" si="15"/>
        <v>0</v>
      </c>
      <c r="AO45" s="82">
        <f t="shared" si="15"/>
        <v>0</v>
      </c>
      <c r="AP45" s="82">
        <f t="shared" si="15"/>
        <v>0</v>
      </c>
      <c r="AQ45" s="82">
        <f t="shared" si="15"/>
        <v>0</v>
      </c>
      <c r="AR45" s="82">
        <f t="shared" si="15"/>
        <v>0</v>
      </c>
      <c r="AS45" s="82">
        <f t="shared" si="15"/>
        <v>0</v>
      </c>
      <c r="AT45" s="82">
        <f t="shared" si="15"/>
        <v>0</v>
      </c>
      <c r="AU45" s="82">
        <f t="shared" si="15"/>
        <v>0</v>
      </c>
      <c r="AV45" s="82">
        <f t="shared" si="15"/>
        <v>0</v>
      </c>
      <c r="AW45" s="82">
        <f t="shared" si="15"/>
        <v>0</v>
      </c>
      <c r="AX45" s="82">
        <f t="shared" si="15"/>
        <v>0</v>
      </c>
      <c r="AY45" s="82">
        <f t="shared" si="15"/>
        <v>0</v>
      </c>
      <c r="AZ45" s="202">
        <f t="shared" si="15"/>
        <v>0</v>
      </c>
      <c r="BA45" s="82">
        <f t="shared" si="15"/>
        <v>0</v>
      </c>
      <c r="BB45" s="82">
        <f t="shared" si="15"/>
        <v>0</v>
      </c>
      <c r="BC45" s="82">
        <f t="shared" si="15"/>
        <v>0</v>
      </c>
      <c r="BD45" s="82">
        <f t="shared" si="15"/>
        <v>0</v>
      </c>
      <c r="BE45" s="82">
        <f t="shared" si="15"/>
        <v>0</v>
      </c>
      <c r="BF45" s="82">
        <f t="shared" si="15"/>
        <v>0</v>
      </c>
      <c r="BG45" s="82">
        <f t="shared" si="15"/>
        <v>0</v>
      </c>
      <c r="BH45" s="82">
        <f t="shared" si="15"/>
        <v>0</v>
      </c>
      <c r="BI45" s="82">
        <f t="shared" si="15"/>
        <v>0</v>
      </c>
      <c r="BJ45" s="202">
        <f t="shared" si="15"/>
        <v>0</v>
      </c>
      <c r="BK45" s="82">
        <f t="shared" si="15"/>
        <v>0</v>
      </c>
      <c r="BL45" s="82">
        <f t="shared" si="15"/>
        <v>0</v>
      </c>
      <c r="BM45" s="82">
        <f t="shared" si="15"/>
        <v>0</v>
      </c>
      <c r="BN45" s="82">
        <f t="shared" si="15"/>
        <v>0</v>
      </c>
      <c r="BO45" s="82">
        <f t="shared" si="15"/>
        <v>0</v>
      </c>
      <c r="BP45" s="82">
        <f t="shared" si="15"/>
        <v>0</v>
      </c>
      <c r="BQ45" s="82">
        <f t="shared" si="15"/>
        <v>0</v>
      </c>
      <c r="BR45" s="82">
        <f t="shared" si="15"/>
        <v>0</v>
      </c>
      <c r="BS45" s="82">
        <f t="shared" si="15"/>
        <v>0</v>
      </c>
      <c r="BT45" s="82">
        <f t="shared" si="15"/>
        <v>0</v>
      </c>
      <c r="BU45" s="82">
        <f t="shared" si="15"/>
        <v>0</v>
      </c>
      <c r="BV45" s="82">
        <f t="shared" si="15"/>
        <v>0</v>
      </c>
      <c r="BW45" s="82">
        <f t="shared" si="15"/>
        <v>0</v>
      </c>
      <c r="BX45" s="82">
        <f t="shared" si="15"/>
        <v>0</v>
      </c>
      <c r="BY45" s="202">
        <f t="shared" si="15"/>
        <v>0</v>
      </c>
      <c r="BZ45" s="82">
        <f t="shared" si="15"/>
        <v>0</v>
      </c>
      <c r="CA45" s="82">
        <f t="shared" si="15"/>
        <v>0</v>
      </c>
      <c r="CB45" s="82">
        <f t="shared" si="15"/>
        <v>0</v>
      </c>
      <c r="CC45" s="82">
        <f t="shared" si="15"/>
        <v>0</v>
      </c>
      <c r="CD45" s="82">
        <f t="shared" si="15"/>
        <v>0</v>
      </c>
      <c r="CE45" s="82">
        <f t="shared" si="15"/>
        <v>0</v>
      </c>
      <c r="CF45" s="82">
        <f t="shared" si="15"/>
        <v>0</v>
      </c>
      <c r="CG45" s="82">
        <f t="shared" si="15"/>
        <v>0</v>
      </c>
      <c r="CH45" s="82">
        <f t="shared" si="15"/>
        <v>0</v>
      </c>
      <c r="CI45" s="82">
        <f t="shared" si="15"/>
        <v>0</v>
      </c>
      <c r="CJ45" s="82">
        <f t="shared" si="15"/>
        <v>0</v>
      </c>
      <c r="CK45" s="82">
        <f t="shared" si="15"/>
        <v>0</v>
      </c>
      <c r="CL45" s="82">
        <f t="shared" si="15"/>
        <v>0</v>
      </c>
      <c r="CM45" s="82">
        <f t="shared" si="15"/>
        <v>0</v>
      </c>
      <c r="CN45" s="82">
        <f t="shared" si="15"/>
        <v>0</v>
      </c>
      <c r="CO45" s="82">
        <f t="shared" si="15"/>
        <v>0</v>
      </c>
      <c r="CP45" s="82">
        <f t="shared" si="15"/>
        <v>0</v>
      </c>
      <c r="CQ45" s="82">
        <f t="shared" si="15"/>
        <v>0</v>
      </c>
      <c r="CR45" s="82">
        <f t="shared" si="15"/>
        <v>0</v>
      </c>
      <c r="CS45" s="202">
        <f t="shared" si="15"/>
        <v>0</v>
      </c>
      <c r="CT45" s="82">
        <f t="shared" si="15"/>
        <v>0</v>
      </c>
      <c r="CU45" s="82">
        <f t="shared" si="15"/>
        <v>0</v>
      </c>
      <c r="CV45" s="82">
        <f t="shared" ref="CV45:FG45" si="16">CV41/$C$38</f>
        <v>0</v>
      </c>
      <c r="CW45" s="82">
        <f t="shared" si="16"/>
        <v>0</v>
      </c>
      <c r="CX45" s="82">
        <f t="shared" si="16"/>
        <v>0</v>
      </c>
      <c r="CY45" s="82">
        <f t="shared" si="16"/>
        <v>0</v>
      </c>
      <c r="CZ45" s="82">
        <f t="shared" si="16"/>
        <v>0</v>
      </c>
      <c r="DA45" s="82">
        <f t="shared" si="16"/>
        <v>0</v>
      </c>
      <c r="DB45" s="82">
        <f t="shared" si="16"/>
        <v>0</v>
      </c>
      <c r="DC45" s="82">
        <f t="shared" si="16"/>
        <v>0</v>
      </c>
      <c r="DD45" s="82">
        <f t="shared" si="16"/>
        <v>0</v>
      </c>
      <c r="DE45" s="82">
        <f t="shared" si="16"/>
        <v>0</v>
      </c>
      <c r="DF45" s="82">
        <f t="shared" si="16"/>
        <v>0</v>
      </c>
      <c r="DG45" s="82">
        <f t="shared" si="16"/>
        <v>0</v>
      </c>
      <c r="DH45" s="82">
        <f t="shared" si="16"/>
        <v>0</v>
      </c>
      <c r="DI45" s="82">
        <f t="shared" si="16"/>
        <v>0</v>
      </c>
      <c r="DJ45" s="82">
        <f t="shared" si="16"/>
        <v>0</v>
      </c>
      <c r="DK45" s="82">
        <f t="shared" si="16"/>
        <v>0</v>
      </c>
      <c r="DL45" s="82">
        <f t="shared" si="16"/>
        <v>0</v>
      </c>
      <c r="DM45" s="82">
        <f t="shared" si="16"/>
        <v>0</v>
      </c>
      <c r="DN45" s="82">
        <f t="shared" si="16"/>
        <v>0</v>
      </c>
      <c r="DO45" s="82">
        <f t="shared" si="16"/>
        <v>0</v>
      </c>
      <c r="DP45" s="202">
        <f t="shared" si="16"/>
        <v>0</v>
      </c>
      <c r="DQ45" s="82">
        <f t="shared" si="16"/>
        <v>0</v>
      </c>
      <c r="DR45" s="82">
        <f t="shared" si="16"/>
        <v>0</v>
      </c>
      <c r="DS45" s="82">
        <f t="shared" si="16"/>
        <v>0</v>
      </c>
      <c r="DT45" s="82">
        <f t="shared" si="16"/>
        <v>0</v>
      </c>
      <c r="DU45" s="82">
        <f t="shared" si="16"/>
        <v>0</v>
      </c>
      <c r="DV45" s="82">
        <f t="shared" si="16"/>
        <v>0</v>
      </c>
      <c r="DW45" s="82">
        <f t="shared" si="16"/>
        <v>0</v>
      </c>
      <c r="DX45" s="82">
        <f t="shared" si="16"/>
        <v>0</v>
      </c>
      <c r="DY45" s="82">
        <f t="shared" si="16"/>
        <v>0</v>
      </c>
      <c r="DZ45" s="82">
        <f t="shared" si="16"/>
        <v>0</v>
      </c>
      <c r="EA45" s="82">
        <f t="shared" si="16"/>
        <v>0</v>
      </c>
      <c r="EB45" s="82">
        <f t="shared" si="16"/>
        <v>0</v>
      </c>
      <c r="EC45" s="82">
        <f t="shared" si="16"/>
        <v>0</v>
      </c>
      <c r="ED45" s="82">
        <f t="shared" si="16"/>
        <v>0</v>
      </c>
      <c r="EE45" s="82">
        <f t="shared" si="16"/>
        <v>0</v>
      </c>
      <c r="EF45" s="82">
        <f t="shared" si="16"/>
        <v>0</v>
      </c>
      <c r="EG45" s="82">
        <f t="shared" si="16"/>
        <v>0</v>
      </c>
      <c r="EH45" s="82">
        <f t="shared" si="16"/>
        <v>0</v>
      </c>
      <c r="EI45" s="82">
        <f t="shared" si="16"/>
        <v>0</v>
      </c>
      <c r="EJ45" s="82">
        <f t="shared" si="16"/>
        <v>0</v>
      </c>
      <c r="EK45" s="82">
        <f t="shared" si="16"/>
        <v>0</v>
      </c>
      <c r="EL45" s="82">
        <f t="shared" si="16"/>
        <v>0</v>
      </c>
      <c r="EM45" s="82">
        <f t="shared" si="16"/>
        <v>0</v>
      </c>
      <c r="EN45" s="82">
        <f t="shared" si="16"/>
        <v>0</v>
      </c>
      <c r="EO45" s="82">
        <f t="shared" si="16"/>
        <v>0</v>
      </c>
      <c r="EP45" s="82">
        <f t="shared" si="16"/>
        <v>0</v>
      </c>
      <c r="EQ45" s="82">
        <f t="shared" si="16"/>
        <v>0</v>
      </c>
      <c r="ER45" s="82">
        <f t="shared" si="16"/>
        <v>0</v>
      </c>
      <c r="ES45" s="82">
        <f t="shared" si="16"/>
        <v>0</v>
      </c>
      <c r="ET45" s="82">
        <f t="shared" si="16"/>
        <v>0</v>
      </c>
      <c r="EU45" s="82">
        <f t="shared" si="16"/>
        <v>0</v>
      </c>
      <c r="EV45" s="82">
        <f t="shared" si="16"/>
        <v>0</v>
      </c>
      <c r="EW45" s="82">
        <f t="shared" si="16"/>
        <v>0</v>
      </c>
      <c r="EX45" s="82">
        <f t="shared" si="16"/>
        <v>0</v>
      </c>
      <c r="EY45" s="82">
        <f t="shared" si="16"/>
        <v>0</v>
      </c>
      <c r="EZ45" s="82">
        <f t="shared" si="16"/>
        <v>0</v>
      </c>
      <c r="FA45" s="82">
        <f t="shared" si="16"/>
        <v>0</v>
      </c>
      <c r="FB45" s="82">
        <f t="shared" si="16"/>
        <v>0</v>
      </c>
      <c r="FC45" s="82">
        <f t="shared" si="16"/>
        <v>0</v>
      </c>
      <c r="FD45" s="82">
        <f t="shared" si="16"/>
        <v>0</v>
      </c>
      <c r="FE45" s="82">
        <f t="shared" si="16"/>
        <v>0</v>
      </c>
      <c r="FF45" s="82">
        <f t="shared" si="16"/>
        <v>0</v>
      </c>
      <c r="FG45" s="82">
        <f t="shared" si="16"/>
        <v>0</v>
      </c>
      <c r="FH45" s="82">
        <f t="shared" ref="FH45:FS45" si="17">FH41/$C$38</f>
        <v>0</v>
      </c>
      <c r="FI45" s="82">
        <f t="shared" si="17"/>
        <v>0</v>
      </c>
      <c r="FJ45" s="82">
        <f t="shared" si="17"/>
        <v>0</v>
      </c>
      <c r="FK45" s="82">
        <f t="shared" si="17"/>
        <v>0</v>
      </c>
      <c r="FL45" s="82">
        <f t="shared" si="17"/>
        <v>0</v>
      </c>
      <c r="FM45" s="82">
        <f t="shared" si="17"/>
        <v>0</v>
      </c>
      <c r="FN45" s="82">
        <f t="shared" si="17"/>
        <v>0</v>
      </c>
      <c r="FO45" s="82">
        <f t="shared" si="17"/>
        <v>0</v>
      </c>
      <c r="FP45" s="82">
        <f t="shared" si="17"/>
        <v>0</v>
      </c>
      <c r="FQ45" s="82">
        <f t="shared" si="17"/>
        <v>0</v>
      </c>
      <c r="FR45" s="82">
        <f t="shared" si="17"/>
        <v>0</v>
      </c>
      <c r="FS45" s="202">
        <f t="shared" si="17"/>
        <v>0</v>
      </c>
    </row>
  </sheetData>
  <mergeCells count="1">
    <mergeCell ref="A1:CN1"/>
  </mergeCells>
  <conditionalFormatting sqref="D3:D35">
    <cfRule type="containsText" dxfId="38" priority="28" operator="containsText" text="сформирован">
      <formula>NOT(ISERROR(SEARCH("сформирован",D3)))</formula>
    </cfRule>
    <cfRule type="containsText" dxfId="37" priority="29" operator="containsText" text="в стадии формирования">
      <formula>NOT(ISERROR(SEARCH("в стадии формирования",D3)))</formula>
    </cfRule>
    <cfRule type="containsText" dxfId="36" priority="30" operator="containsText" text="не сформирован">
      <formula>NOT(ISERROR(SEARCH("не сформирован",D3)))</formula>
    </cfRule>
  </conditionalFormatting>
  <conditionalFormatting sqref="E3:AG35">
    <cfRule type="containsText" dxfId="35" priority="25" operator="containsText" text="сформирован">
      <formula>NOT(ISERROR(SEARCH("сформирован",E3)))</formula>
    </cfRule>
    <cfRule type="containsText" dxfId="34" priority="26" operator="containsText" text="в стадии формирования">
      <formula>NOT(ISERROR(SEARCH("в стадии формирования",E3)))</formula>
    </cfRule>
    <cfRule type="containsText" dxfId="33" priority="27" operator="containsText" text="не сформирован">
      <formula>NOT(ISERROR(SEARCH("не сформирован",E3)))</formula>
    </cfRule>
  </conditionalFormatting>
  <conditionalFormatting sqref="AI36:AI37 AI3:AX35">
    <cfRule type="containsText" dxfId="32" priority="22" operator="containsText" text="сформирован">
      <formula>NOT(ISERROR(SEARCH("сформирован",AI3)))</formula>
    </cfRule>
    <cfRule type="containsText" dxfId="31" priority="23" operator="containsText" text="в стадии формирования">
      <formula>NOT(ISERROR(SEARCH("в стадии формирования",AI3)))</formula>
    </cfRule>
    <cfRule type="containsText" dxfId="30" priority="24" operator="containsText" text="не сформирован">
      <formula>NOT(ISERROR(SEARCH("не сформирован",AI3)))</formula>
    </cfRule>
  </conditionalFormatting>
  <conditionalFormatting sqref="AZ3:BH35 AZ4:AZ37">
    <cfRule type="containsText" dxfId="29" priority="19" operator="containsText" text="сформирован">
      <formula>NOT(ISERROR(SEARCH("сформирован",AZ3)))</formula>
    </cfRule>
    <cfRule type="containsText" dxfId="28" priority="20" operator="containsText" text="в стадии формирования">
      <formula>NOT(ISERROR(SEARCH("в стадии формирования",AZ3)))</formula>
    </cfRule>
    <cfRule type="containsText" dxfId="27" priority="21" operator="containsText" text="не сформирован">
      <formula>NOT(ISERROR(SEARCH("не сформирован",AZ3)))</formula>
    </cfRule>
  </conditionalFormatting>
  <conditionalFormatting sqref="BJ3:BW35 BJ4:BJ37">
    <cfRule type="containsText" dxfId="26" priority="16" operator="containsText" text="сформирован">
      <formula>NOT(ISERROR(SEARCH("сформирован",BJ3)))</formula>
    </cfRule>
    <cfRule type="containsText" dxfId="25" priority="17" operator="containsText" text="в стадии формирования">
      <formula>NOT(ISERROR(SEARCH("в стадии формирования",BJ3)))</formula>
    </cfRule>
    <cfRule type="containsText" dxfId="24" priority="18" operator="containsText" text="не сформирован">
      <formula>NOT(ISERROR(SEARCH("не сформирован",BJ3)))</formula>
    </cfRule>
  </conditionalFormatting>
  <conditionalFormatting sqref="BY3:CQ36 BY36:BY37">
    <cfRule type="containsText" dxfId="23" priority="13" operator="containsText" text="сформирован">
      <formula>NOT(ISERROR(SEARCH("сформирован",BY3)))</formula>
    </cfRule>
    <cfRule type="containsText" dxfId="22" priority="14" operator="containsText" text="в стадии формирования">
      <formula>NOT(ISERROR(SEARCH("в стадии формирования",BY3)))</formula>
    </cfRule>
    <cfRule type="containsText" dxfId="21" priority="15" operator="containsText" text="не сформирован">
      <formula>NOT(ISERROR(SEARCH("не сформирован",BY3)))</formula>
    </cfRule>
  </conditionalFormatting>
  <conditionalFormatting sqref="CS3:DN35 CS36:CS37">
    <cfRule type="containsText" dxfId="20" priority="10" operator="containsText" text="сформирован">
      <formula>NOT(ISERROR(SEARCH("сформирован",CS3)))</formula>
    </cfRule>
    <cfRule type="containsText" dxfId="19" priority="11" operator="containsText" text="в стадии формирования">
      <formula>NOT(ISERROR(SEARCH("в стадии формирования",CS3)))</formula>
    </cfRule>
    <cfRule type="containsText" dxfId="18" priority="12" operator="containsText" text="не сформирован">
      <formula>NOT(ISERROR(SEARCH("не сформирован",CS3)))</formula>
    </cfRule>
  </conditionalFormatting>
  <conditionalFormatting sqref="DP3:FQ35 DP36:DP37">
    <cfRule type="containsText" dxfId="17" priority="7" operator="containsText" text="сформирован">
      <formula>NOT(ISERROR(SEARCH("сформирован",DP3)))</formula>
    </cfRule>
    <cfRule type="containsText" dxfId="16" priority="8" operator="containsText" text="в стадии формирования">
      <formula>NOT(ISERROR(SEARCH("в стадии формирования",DP3)))</formula>
    </cfRule>
    <cfRule type="containsText" dxfId="15" priority="9" operator="containsText" text="не сформирован">
      <formula>NOT(ISERROR(SEARCH("не сформирован",DP3)))</formula>
    </cfRule>
  </conditionalFormatting>
  <conditionalFormatting sqref="FS3:FT33 FS27:FS37">
    <cfRule type="containsText" dxfId="14" priority="4" operator="containsText" text="сформирован">
      <formula>NOT(ISERROR(SEARCH("сформирован",FS3)))</formula>
    </cfRule>
    <cfRule type="containsText" dxfId="13" priority="5" operator="containsText" text="в стадии формирования">
      <formula>NOT(ISERROR(SEARCH("в стадии формирования",FS3)))</formula>
    </cfRule>
    <cfRule type="containsText" dxfId="12" priority="6" operator="containsText" text="не сформирован">
      <formula>NOT(ISERROR(SEARCH("не сформирован",FS3)))</formula>
    </cfRule>
  </conditionalFormatting>
  <conditionalFormatting sqref="AI3:FS26">
    <cfRule type="containsText" dxfId="11" priority="1" operator="containsText" text="не сформирован">
      <formula>NOT(ISERROR(SEARCH("не сформирован",AI3)))</formula>
    </cfRule>
    <cfRule type="containsText" dxfId="10" priority="2" operator="containsText" text="в стадии формирования">
      <formula>NOT(ISERROR(SEARCH("в стадии формирования",AI3)))</formula>
    </cfRule>
    <cfRule type="containsText" dxfId="9" priority="3" operator="containsText" text="сформирован">
      <formula>NOT(ISERROR(SEARCH("сформирован",AI3)))</formula>
    </cfRule>
  </conditionalFormatting>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dimension ref="A1:H12"/>
  <sheetViews>
    <sheetView zoomScale="80" zoomScaleNormal="80" workbookViewId="0">
      <selection activeCell="G1" sqref="G1"/>
    </sheetView>
  </sheetViews>
  <sheetFormatPr defaultRowHeight="15"/>
  <cols>
    <col min="1" max="1" width="22.85546875" customWidth="1"/>
    <col min="3" max="3" width="8.5703125" customWidth="1"/>
    <col min="5" max="5" width="15" customWidth="1"/>
    <col min="6" max="6" width="22.42578125" customWidth="1"/>
    <col min="8" max="8" width="19.5703125" customWidth="1"/>
  </cols>
  <sheetData>
    <row r="1" spans="1:8" ht="159.75" customHeight="1">
      <c r="B1" s="507" t="s">
        <v>164</v>
      </c>
      <c r="C1" s="508"/>
      <c r="D1" s="508"/>
      <c r="E1" s="508"/>
      <c r="F1" s="508"/>
      <c r="G1" s="225"/>
      <c r="H1" s="316">
        <v>1</v>
      </c>
    </row>
    <row r="2" spans="1:8" ht="18.75" customHeight="1">
      <c r="C2" s="509">
        <f>INDEX(список!B2:B31,H1,1)</f>
        <v>0</v>
      </c>
      <c r="D2" s="509"/>
      <c r="E2" s="509"/>
      <c r="F2" s="509"/>
    </row>
    <row r="3" spans="1:8">
      <c r="C3" s="510" t="str">
        <f>список!D2</f>
        <v>подготовительная группа</v>
      </c>
      <c r="D3" s="510"/>
      <c r="E3" s="510"/>
      <c r="F3" s="510"/>
    </row>
    <row r="4" spans="1:8">
      <c r="D4" s="511">
        <f>список!C2</f>
        <v>0</v>
      </c>
      <c r="E4" s="511"/>
      <c r="F4" s="511"/>
    </row>
    <row r="5" spans="1:8" ht="73.5" customHeight="1">
      <c r="A5" s="506" t="s">
        <v>293</v>
      </c>
      <c r="B5" s="506"/>
      <c r="C5" s="506"/>
      <c r="D5" s="506"/>
      <c r="E5" s="506"/>
      <c r="F5" s="224" t="str">
        <f>INDEX('Целевые ориентиры_сводная'!AI3:AI37,H1,1)</f>
        <v/>
      </c>
      <c r="G5" s="223"/>
    </row>
    <row r="6" spans="1:8" ht="119.25" customHeight="1">
      <c r="A6" s="506" t="s">
        <v>294</v>
      </c>
      <c r="B6" s="506"/>
      <c r="C6" s="506"/>
      <c r="D6" s="506"/>
      <c r="E6" s="506"/>
      <c r="F6" s="224" t="str">
        <f>INDEX('Целевые ориентиры_сводная'!AZ3:AZ37,H1,1)</f>
        <v/>
      </c>
      <c r="G6" s="223"/>
    </row>
    <row r="7" spans="1:8" ht="62.25" customHeight="1">
      <c r="A7" s="506" t="s">
        <v>302</v>
      </c>
      <c r="B7" s="506"/>
      <c r="C7" s="506"/>
      <c r="D7" s="506"/>
      <c r="E7" s="506"/>
      <c r="F7" s="224" t="str">
        <f>INDEX('Целевые ориентиры_сводная'!BJ3:BJ37,H1,1)</f>
        <v/>
      </c>
      <c r="G7" s="223"/>
    </row>
    <row r="8" spans="1:8" ht="77.25" customHeight="1">
      <c r="A8" s="506" t="s">
        <v>303</v>
      </c>
      <c r="B8" s="506"/>
      <c r="C8" s="506"/>
      <c r="D8" s="506"/>
      <c r="E8" s="506"/>
      <c r="F8" s="224" t="str">
        <f>INDEX('Целевые ориентиры_сводная'!BY3:BY37,H1,1)</f>
        <v/>
      </c>
      <c r="G8" s="223"/>
    </row>
    <row r="9" spans="1:8" ht="45.75" customHeight="1">
      <c r="A9" s="506" t="s">
        <v>304</v>
      </c>
      <c r="B9" s="506"/>
      <c r="C9" s="506"/>
      <c r="D9" s="506"/>
      <c r="E9" s="506"/>
      <c r="F9" s="224" t="str">
        <f>INDEX('Целевые ориентиры_сводная'!CS3:CS37,H1,1)</f>
        <v/>
      </c>
      <c r="G9" s="223"/>
    </row>
    <row r="10" spans="1:8" ht="59.25" customHeight="1">
      <c r="A10" s="506" t="s">
        <v>298</v>
      </c>
      <c r="B10" s="506"/>
      <c r="C10" s="506"/>
      <c r="D10" s="506"/>
      <c r="E10" s="506"/>
      <c r="F10" s="224" t="str">
        <f>INDEX('Целевые ориентиры_сводная'!DP3:DP37,H1,1)</f>
        <v/>
      </c>
      <c r="G10" s="223"/>
    </row>
    <row r="11" spans="1:8" ht="147" customHeight="1">
      <c r="A11" s="506" t="s">
        <v>305</v>
      </c>
      <c r="B11" s="506"/>
      <c r="C11" s="506"/>
      <c r="D11" s="506"/>
      <c r="E11" s="506"/>
      <c r="F11" s="224" t="str">
        <f>INDEX('Целевые ориентиры_сводная'!FS3:FS37,H1,1)</f>
        <v/>
      </c>
      <c r="G11" s="223"/>
    </row>
    <row r="12" spans="1:8" ht="1.5" hidden="1" customHeight="1"/>
  </sheetData>
  <sheetProtection password="CC6F" sheet="1" objects="1" scenarios="1" selectLockedCells="1"/>
  <mergeCells count="11">
    <mergeCell ref="A11:E11"/>
    <mergeCell ref="B1:F1"/>
    <mergeCell ref="C2:F2"/>
    <mergeCell ref="C3:F3"/>
    <mergeCell ref="A5:E5"/>
    <mergeCell ref="A6:E6"/>
    <mergeCell ref="A7:E7"/>
    <mergeCell ref="A8:E8"/>
    <mergeCell ref="A9:E9"/>
    <mergeCell ref="A10:E10"/>
    <mergeCell ref="D4:F4"/>
  </mergeCells>
  <conditionalFormatting sqref="F5:F11">
    <cfRule type="containsText" dxfId="8" priority="1" operator="containsText" text="не сформирован">
      <formula>NOT(ISERROR(SEARCH("не сформирован",F5)))</formula>
    </cfRule>
    <cfRule type="containsText" dxfId="7" priority="2" operator="containsText" text="в стадии формирования">
      <formula>NOT(ISERROR(SEARCH("в стадии формирования",F5)))</formula>
    </cfRule>
    <cfRule type="containsText" dxfId="6" priority="3" operator="containsText" text="сформирован">
      <formula>NOT(ISERROR(SEARCH("сформирован",F5)))</formula>
    </cfRule>
    <cfRule type="containsText" dxfId="5" priority="4" operator="containsText" text="не сформирован">
      <formula>NOT(ISERROR(SEARCH("не сформирован",F5)))</formula>
    </cfRule>
    <cfRule type="containsText" dxfId="4" priority="5" operator="containsText" text="в стадии формирования">
      <formula>NOT(ISERROR(SEARCH("в стадии формирования",F5)))</formula>
    </cfRule>
    <cfRule type="containsText" dxfId="3" priority="6" operator="containsText" text="сформирован">
      <formula>NOT(ISERROR(SEARCH("сформирован",F5)))</formula>
    </cfRule>
    <cfRule type="containsText" dxfId="2" priority="7" operator="containsText" text="сформирован">
      <formula>NOT(ISERROR(SEARCH("сформирован",F5)))</formula>
    </cfRule>
    <cfRule type="containsText" dxfId="1" priority="8" operator="containsText" text="в стадии формирования">
      <formula>NOT(ISERROR(SEARCH("в стадии формирования",F5)))</formula>
    </cfRule>
    <cfRule type="containsText" dxfId="0" priority="9" operator="containsText" text="не сформирован">
      <formula>NOT(ISERROR(SEARCH("не сформирован",F5)))</formula>
    </cfRule>
  </conditionalFormatting>
  <pageMargins left="0.39370078740157483" right="0.39370078740157483" top="0.19685039370078741" bottom="0.19685039370078741"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sheetPr>
    <tabColor theme="4" tint="0.39997558519241921"/>
  </sheetPr>
  <dimension ref="A1:AO40"/>
  <sheetViews>
    <sheetView topLeftCell="A19" zoomScale="70" zoomScaleNormal="70" workbookViewId="0">
      <selection activeCell="AB34" sqref="AB5:AL34"/>
    </sheetView>
  </sheetViews>
  <sheetFormatPr defaultColWidth="9.140625" defaultRowHeight="15"/>
  <cols>
    <col min="1" max="1" width="9.140625" style="82"/>
    <col min="2" max="2" width="22.5703125" style="82" customWidth="1"/>
    <col min="3" max="16384" width="9.140625" style="82"/>
  </cols>
  <sheetData>
    <row r="1" spans="1:41">
      <c r="A1" s="355" t="s">
        <v>125</v>
      </c>
      <c r="B1" s="355"/>
      <c r="C1" s="355"/>
      <c r="D1" s="355"/>
      <c r="E1" s="355"/>
      <c r="F1" s="355"/>
      <c r="G1" s="355"/>
      <c r="H1" s="355"/>
      <c r="I1" s="355"/>
      <c r="J1" s="355"/>
      <c r="K1" s="355"/>
      <c r="L1" s="355"/>
      <c r="M1" s="355"/>
      <c r="N1" s="355"/>
      <c r="O1" s="355"/>
      <c r="P1" s="355"/>
      <c r="Q1" s="355"/>
      <c r="R1" s="355"/>
      <c r="S1" s="355"/>
      <c r="T1" s="355"/>
      <c r="U1" s="355"/>
      <c r="V1" s="355"/>
      <c r="W1" s="355"/>
      <c r="X1" s="355"/>
      <c r="Y1" s="355"/>
      <c r="Z1" s="355"/>
      <c r="AA1" s="355"/>
      <c r="AB1" s="355"/>
      <c r="AC1" s="355"/>
      <c r="AD1" s="355"/>
      <c r="AE1" s="355"/>
      <c r="AF1" s="355"/>
      <c r="AG1" s="355"/>
      <c r="AH1" s="355"/>
      <c r="AI1" s="355"/>
      <c r="AJ1" s="355"/>
      <c r="AK1" s="355"/>
      <c r="AL1" s="355"/>
      <c r="AM1" s="355"/>
      <c r="AN1" s="355"/>
    </row>
    <row r="2" spans="1:41" ht="23.25" customHeight="1">
      <c r="A2" s="356" t="s">
        <v>130</v>
      </c>
      <c r="B2" s="357"/>
      <c r="C2" s="357"/>
      <c r="D2" s="357"/>
      <c r="E2" s="357"/>
      <c r="F2" s="357"/>
      <c r="G2" s="357"/>
      <c r="H2" s="357"/>
      <c r="I2" s="357"/>
      <c r="J2" s="357"/>
      <c r="K2" s="357"/>
      <c r="L2" s="357"/>
      <c r="M2" s="357"/>
      <c r="N2" s="357"/>
      <c r="O2" s="357"/>
      <c r="P2" s="357"/>
      <c r="Q2" s="357"/>
      <c r="R2" s="357"/>
      <c r="S2" s="357"/>
      <c r="T2" s="357"/>
      <c r="U2" s="357"/>
      <c r="V2" s="357"/>
      <c r="W2" s="357"/>
      <c r="X2" s="357"/>
      <c r="Y2" s="357"/>
      <c r="Z2" s="357"/>
      <c r="AA2" s="357"/>
      <c r="AB2" s="357"/>
      <c r="AC2" s="357"/>
      <c r="AD2" s="357"/>
      <c r="AE2" s="357"/>
      <c r="AF2" s="357"/>
      <c r="AG2" s="357"/>
      <c r="AH2" s="357"/>
      <c r="AI2" s="357"/>
      <c r="AJ2" s="357"/>
      <c r="AK2" s="357"/>
      <c r="AL2" s="357"/>
      <c r="AM2" s="357"/>
      <c r="AN2" s="357"/>
    </row>
    <row r="3" spans="1:41" ht="27.75" customHeight="1">
      <c r="A3" s="325" t="str">
        <f>список!A1</f>
        <v>№</v>
      </c>
      <c r="B3" s="364" t="str">
        <f>список!B1</f>
        <v>Фамилия, имя воспитанника</v>
      </c>
      <c r="C3" s="367" t="str">
        <f>список!C1</f>
        <v xml:space="preserve">дата </v>
      </c>
      <c r="D3" s="360" t="s">
        <v>126</v>
      </c>
      <c r="E3" s="360"/>
      <c r="F3" s="360"/>
      <c r="G3" s="361" t="s">
        <v>127</v>
      </c>
      <c r="H3" s="362"/>
      <c r="I3" s="362"/>
      <c r="J3" s="362"/>
      <c r="K3" s="362"/>
      <c r="L3" s="363"/>
      <c r="M3" s="360" t="s">
        <v>128</v>
      </c>
      <c r="N3" s="360"/>
      <c r="O3" s="360"/>
      <c r="P3" s="360"/>
      <c r="Q3" s="360"/>
      <c r="R3" s="360"/>
      <c r="S3" s="360"/>
      <c r="T3" s="360" t="s">
        <v>144</v>
      </c>
      <c r="U3" s="360"/>
      <c r="V3" s="360"/>
      <c r="W3" s="360"/>
      <c r="X3" s="360"/>
      <c r="Y3" s="360"/>
      <c r="Z3" s="360"/>
      <c r="AA3" s="360"/>
      <c r="AB3" s="361" t="s">
        <v>129</v>
      </c>
      <c r="AC3" s="362"/>
      <c r="AD3" s="362"/>
      <c r="AE3" s="362"/>
      <c r="AF3" s="362"/>
      <c r="AG3" s="362"/>
      <c r="AH3" s="362"/>
      <c r="AI3" s="362"/>
      <c r="AJ3" s="362"/>
      <c r="AK3" s="362"/>
      <c r="AL3" s="362"/>
      <c r="AM3" s="362"/>
      <c r="AN3" s="363"/>
    </row>
    <row r="4" spans="1:41" ht="249" customHeight="1" thickBot="1">
      <c r="A4" s="366"/>
      <c r="B4" s="365"/>
      <c r="C4" s="368"/>
      <c r="D4" s="129" t="s">
        <v>209</v>
      </c>
      <c r="E4" s="325" t="s">
        <v>0</v>
      </c>
      <c r="F4" s="325"/>
      <c r="G4" s="129" t="s">
        <v>210</v>
      </c>
      <c r="H4" s="129" t="s">
        <v>211</v>
      </c>
      <c r="I4" s="129" t="s">
        <v>212</v>
      </c>
      <c r="J4" s="129" t="s">
        <v>213</v>
      </c>
      <c r="K4" s="358" t="s">
        <v>0</v>
      </c>
      <c r="L4" s="359"/>
      <c r="M4" s="129" t="s">
        <v>214</v>
      </c>
      <c r="N4" s="129" t="s">
        <v>215</v>
      </c>
      <c r="O4" s="129" t="s">
        <v>216</v>
      </c>
      <c r="P4" s="129" t="s">
        <v>217</v>
      </c>
      <c r="Q4" s="129" t="s">
        <v>218</v>
      </c>
      <c r="R4" s="325" t="s">
        <v>0</v>
      </c>
      <c r="S4" s="325"/>
      <c r="T4" s="129" t="s">
        <v>219</v>
      </c>
      <c r="U4" s="129" t="s">
        <v>220</v>
      </c>
      <c r="V4" s="129" t="s">
        <v>221</v>
      </c>
      <c r="W4" s="129" t="s">
        <v>222</v>
      </c>
      <c r="X4" s="129" t="s">
        <v>223</v>
      </c>
      <c r="Y4" s="129" t="s">
        <v>224</v>
      </c>
      <c r="Z4" s="325" t="s">
        <v>0</v>
      </c>
      <c r="AA4" s="325"/>
      <c r="AB4" s="129" t="s">
        <v>226</v>
      </c>
      <c r="AC4" s="129" t="s">
        <v>227</v>
      </c>
      <c r="AD4" s="129" t="s">
        <v>232</v>
      </c>
      <c r="AE4" s="129" t="s">
        <v>228</v>
      </c>
      <c r="AF4" s="129" t="s">
        <v>229</v>
      </c>
      <c r="AG4" s="129" t="s">
        <v>230</v>
      </c>
      <c r="AH4" s="129" t="s">
        <v>233</v>
      </c>
      <c r="AI4" s="129" t="s">
        <v>231</v>
      </c>
      <c r="AJ4" s="129" t="s">
        <v>225</v>
      </c>
      <c r="AK4" s="205" t="s">
        <v>291</v>
      </c>
      <c r="AL4" s="129" t="s">
        <v>234</v>
      </c>
      <c r="AM4" s="325" t="s">
        <v>0</v>
      </c>
      <c r="AN4" s="325"/>
    </row>
    <row r="5" spans="1:41" ht="15.75">
      <c r="A5" s="82">
        <f>список!A2</f>
        <v>1</v>
      </c>
      <c r="B5" s="145" t="str">
        <f>IF(список!B2="","",список!B2)</f>
        <v/>
      </c>
      <c r="C5" s="91" t="str">
        <f>IF(список!C2="","",список!C2)</f>
        <v/>
      </c>
      <c r="D5" s="242"/>
      <c r="E5" s="232" t="str">
        <f>IF(D5="","",SUM(D5:D5)/1)</f>
        <v/>
      </c>
      <c r="F5" s="233" t="str">
        <f>IF(E5="","",IF(E5&gt;1.5,"сформирован",IF(E5&lt;0.5,"не сформирован", "в стадии формирования")))</f>
        <v/>
      </c>
      <c r="G5" s="194"/>
      <c r="H5" s="195"/>
      <c r="I5" s="194"/>
      <c r="J5" s="246"/>
      <c r="K5" s="232" t="str">
        <f>IF(G5="","",IF(H5="","",IF(I5="","",IF(J5="","",SUM(G5:J5)/4))))</f>
        <v/>
      </c>
      <c r="L5" s="233" t="str">
        <f>IF(K5="","",IF(K5&gt;1.5,"сформирован",IF(K5&lt;0.5,"не сформирован","в стадии формирования")))</f>
        <v/>
      </c>
      <c r="M5" s="194"/>
      <c r="N5" s="194"/>
      <c r="O5" s="194"/>
      <c r="P5" s="194"/>
      <c r="Q5" s="246"/>
      <c r="R5" s="232" t="str">
        <f>IF(M5="","",IF(N5="","",IF(O5="","",IF(P5="","",IF(Q5="","",SUM(M5:Q5)/5)))))</f>
        <v/>
      </c>
      <c r="S5" s="233" t="str">
        <f>IF(R5="","",IF(R5&gt;1.5,"сформирован",IF(R5&lt;0.5,"не сформирован", "в стадии формирования")))</f>
        <v/>
      </c>
      <c r="T5" s="194"/>
      <c r="U5" s="194"/>
      <c r="V5" s="194"/>
      <c r="W5" s="194"/>
      <c r="X5" s="194"/>
      <c r="Y5" s="246"/>
      <c r="Z5" s="232" t="str">
        <f>IF(T5="","",IF(U5="","",IF(V5="","",IF(W5="","",IF(X5="","",IF(Y5="","",(SUM(T5:Y5)/6)))))))</f>
        <v/>
      </c>
      <c r="AA5" s="249" t="str">
        <f>IF(Z5="","",IF(Z5&gt;1.5,"сформирован",IF(Z5&lt;0.5,"не сформирован", "в стадии формирования")))</f>
        <v/>
      </c>
      <c r="AB5" s="247"/>
      <c r="AC5" s="83"/>
      <c r="AD5" s="83"/>
      <c r="AE5" s="83"/>
      <c r="AF5" s="83"/>
      <c r="AG5" s="83"/>
      <c r="AH5" s="83"/>
      <c r="AI5" s="83"/>
      <c r="AJ5" s="83"/>
      <c r="AK5" s="204"/>
      <c r="AL5" s="228"/>
      <c r="AM5" s="232" t="str">
        <f>IF(AB5="","",IF(AC5="","",IF(AD5="","",IF(AE5="","",IF(AF5="","",IF(AG5="","",IF(AH5="","",IF(AI5="","",IF(AJ5="","",IF(AK5="","",IF(AL5="","",SUM(AB5:AL5)/11)))))))))))</f>
        <v/>
      </c>
      <c r="AN5" s="233" t="str">
        <f>IF(AM5="","",IF(AM5&gt;1.5,"сформирован",IF(AM5&lt;0.5,"не сформирован","в стадии формирования")))</f>
        <v/>
      </c>
      <c r="AO5" s="116"/>
    </row>
    <row r="6" spans="1:41" ht="15.75">
      <c r="A6" s="82">
        <f>список!A3</f>
        <v>2</v>
      </c>
      <c r="B6" s="145" t="str">
        <f>IF(список!B3="","",список!B3)</f>
        <v/>
      </c>
      <c r="C6" s="91">
        <f>IF(список!C3="","",список!C3)</f>
        <v>0</v>
      </c>
      <c r="D6" s="243"/>
      <c r="E6" s="244" t="str">
        <f t="shared" ref="E6:E39" si="0">IF(D6="","",SUM(D6:D6)/1)</f>
        <v/>
      </c>
      <c r="F6" s="245" t="str">
        <f t="shared" ref="F6:F39" si="1">IF(E6="","",IF(E6&gt;1.5,"сформирован",IF(E6&lt;0.5,"не сформирован", "в стадии формирования")))</f>
        <v/>
      </c>
      <c r="G6" s="193"/>
      <c r="H6" s="196"/>
      <c r="I6" s="193"/>
      <c r="J6" s="237"/>
      <c r="K6" s="244" t="str">
        <f t="shared" ref="K6:K39" si="2">IF(G6="","",IF(H6="","",IF(I6="","",IF(J6="","",SUM(G6:J6)/4))))</f>
        <v/>
      </c>
      <c r="L6" s="245" t="str">
        <f t="shared" ref="L6:L39" si="3">IF(K6="","",IF(K6&gt;1.5,"сформирован",IF(K6&lt;0.5,"не сформирован","в стадии формирования")))</f>
        <v/>
      </c>
      <c r="M6" s="193"/>
      <c r="N6" s="193"/>
      <c r="O6" s="193"/>
      <c r="P6" s="193"/>
      <c r="Q6" s="237"/>
      <c r="R6" s="244" t="str">
        <f t="shared" ref="R6:R36" si="4">IF(M6="","",IF(N6="","",IF(O6="","",IF(P6="","",IF(Q6="","",SUM(M6:Q6)/5)))))</f>
        <v/>
      </c>
      <c r="S6" s="245" t="str">
        <f t="shared" ref="S6:S39" si="5">IF(R6="","",IF(R6&gt;1.5,"сформирован",IF(R6&lt;0.5,"не сформирован", "в стадии формирования")))</f>
        <v/>
      </c>
      <c r="T6" s="193"/>
      <c r="U6" s="193"/>
      <c r="V6" s="193"/>
      <c r="W6" s="193"/>
      <c r="X6" s="193"/>
      <c r="Y6" s="237"/>
      <c r="Z6" s="244" t="str">
        <f t="shared" ref="Z6:Z39" si="6">IF(T6="","",IF(U6="","",IF(V6="","",IF(W6="","",IF(X6="","",IF(Y6="","",(SUM(T6:Y6)/6)))))))</f>
        <v/>
      </c>
      <c r="AA6" s="281" t="str">
        <f t="shared" ref="AA6:AA39" si="7">IF(Z6="","",IF(Z6&gt;1.5,"сформирован",IF(Z6&lt;0.5,"не сформирован", "в стадии формирования")))</f>
        <v/>
      </c>
      <c r="AB6" s="247"/>
      <c r="AC6" s="83"/>
      <c r="AD6" s="83"/>
      <c r="AE6" s="83"/>
      <c r="AF6" s="83"/>
      <c r="AG6" s="83"/>
      <c r="AH6" s="83"/>
      <c r="AI6" s="83"/>
      <c r="AJ6" s="83"/>
      <c r="AK6" s="83"/>
      <c r="AL6" s="228"/>
      <c r="AM6" s="244" t="str">
        <f t="shared" ref="AM6:AM39" si="8">IF(AB6="","",IF(AC6="","",IF(AD6="","",IF(AE6="","",IF(AF6="","",IF(AG6="","",IF(AH6="","",IF(AI6="","",IF(AJ6="","",IF(AK6="","",IF(AL6="","",SUM(AB6:AL6)/11)))))))))))</f>
        <v/>
      </c>
      <c r="AN6" s="245" t="str">
        <f t="shared" ref="AN6:AN39" si="9">IF(AM6="","",IF(AM6&gt;1.5,"сформирован",IF(AM6&lt;0.5,"не сформирован","в стадии формирования")))</f>
        <v/>
      </c>
      <c r="AO6" s="116"/>
    </row>
    <row r="7" spans="1:41" ht="15.75">
      <c r="A7" s="82">
        <f>список!A4</f>
        <v>3</v>
      </c>
      <c r="B7" s="145" t="str">
        <f>IF(список!B4="","",список!B4)</f>
        <v/>
      </c>
      <c r="C7" s="91">
        <f>IF(список!C4="","",список!C4)</f>
        <v>0</v>
      </c>
      <c r="D7" s="243"/>
      <c r="E7" s="244" t="str">
        <f t="shared" si="0"/>
        <v/>
      </c>
      <c r="F7" s="245" t="str">
        <f t="shared" si="1"/>
        <v/>
      </c>
      <c r="G7" s="193"/>
      <c r="H7" s="196"/>
      <c r="I7" s="193"/>
      <c r="J7" s="237"/>
      <c r="K7" s="244" t="str">
        <f t="shared" si="2"/>
        <v/>
      </c>
      <c r="L7" s="245" t="str">
        <f t="shared" si="3"/>
        <v/>
      </c>
      <c r="M7" s="193"/>
      <c r="N7" s="193"/>
      <c r="O7" s="193"/>
      <c r="P7" s="193"/>
      <c r="Q7" s="237"/>
      <c r="R7" s="244" t="str">
        <f t="shared" si="4"/>
        <v/>
      </c>
      <c r="S7" s="245" t="str">
        <f t="shared" si="5"/>
        <v/>
      </c>
      <c r="T7" s="193"/>
      <c r="U7" s="193"/>
      <c r="V7" s="193"/>
      <c r="W7" s="193"/>
      <c r="X7" s="193"/>
      <c r="Y7" s="237"/>
      <c r="Z7" s="244" t="str">
        <f t="shared" si="6"/>
        <v/>
      </c>
      <c r="AA7" s="281" t="str">
        <f t="shared" si="7"/>
        <v/>
      </c>
      <c r="AB7" s="247"/>
      <c r="AC7" s="83"/>
      <c r="AD7" s="83"/>
      <c r="AE7" s="83"/>
      <c r="AF7" s="83"/>
      <c r="AG7" s="83"/>
      <c r="AH7" s="83"/>
      <c r="AI7" s="83"/>
      <c r="AJ7" s="83"/>
      <c r="AK7" s="83"/>
      <c r="AL7" s="228"/>
      <c r="AM7" s="244" t="str">
        <f t="shared" si="8"/>
        <v/>
      </c>
      <c r="AN7" s="245" t="str">
        <f t="shared" si="9"/>
        <v/>
      </c>
      <c r="AO7" s="116"/>
    </row>
    <row r="8" spans="1:41" ht="15.75">
      <c r="A8" s="82">
        <f>список!A5</f>
        <v>4</v>
      </c>
      <c r="B8" s="145" t="str">
        <f>IF(список!B5="","",список!B5)</f>
        <v/>
      </c>
      <c r="C8" s="91">
        <f>IF(список!C5="","",список!C5)</f>
        <v>0</v>
      </c>
      <c r="D8" s="243"/>
      <c r="E8" s="244" t="str">
        <f t="shared" si="0"/>
        <v/>
      </c>
      <c r="F8" s="245" t="str">
        <f t="shared" si="1"/>
        <v/>
      </c>
      <c r="G8" s="193"/>
      <c r="H8" s="196"/>
      <c r="I8" s="193"/>
      <c r="J8" s="237"/>
      <c r="K8" s="244" t="str">
        <f t="shared" si="2"/>
        <v/>
      </c>
      <c r="L8" s="245" t="str">
        <f t="shared" si="3"/>
        <v/>
      </c>
      <c r="M8" s="193"/>
      <c r="N8" s="193"/>
      <c r="O8" s="193"/>
      <c r="P8" s="193"/>
      <c r="Q8" s="237"/>
      <c r="R8" s="244" t="str">
        <f t="shared" si="4"/>
        <v/>
      </c>
      <c r="S8" s="245" t="str">
        <f t="shared" si="5"/>
        <v/>
      </c>
      <c r="T8" s="193"/>
      <c r="U8" s="193"/>
      <c r="V8" s="193"/>
      <c r="W8" s="193"/>
      <c r="X8" s="193"/>
      <c r="Y8" s="237"/>
      <c r="Z8" s="244" t="str">
        <f t="shared" si="6"/>
        <v/>
      </c>
      <c r="AA8" s="281" t="str">
        <f t="shared" si="7"/>
        <v/>
      </c>
      <c r="AB8" s="247"/>
      <c r="AC8" s="83"/>
      <c r="AD8" s="83"/>
      <c r="AE8" s="83"/>
      <c r="AF8" s="83"/>
      <c r="AG8" s="83"/>
      <c r="AH8" s="83"/>
      <c r="AI8" s="83"/>
      <c r="AJ8" s="83"/>
      <c r="AK8" s="83"/>
      <c r="AL8" s="228"/>
      <c r="AM8" s="244" t="str">
        <f t="shared" si="8"/>
        <v/>
      </c>
      <c r="AN8" s="245" t="str">
        <f t="shared" si="9"/>
        <v/>
      </c>
      <c r="AO8" s="116"/>
    </row>
    <row r="9" spans="1:41" ht="15.75">
      <c r="A9" s="82">
        <f>список!A6</f>
        <v>5</v>
      </c>
      <c r="B9" s="145" t="str">
        <f>IF(список!B6="","",список!B6)</f>
        <v/>
      </c>
      <c r="C9" s="91">
        <f>IF(список!C6="","",список!C6)</f>
        <v>0</v>
      </c>
      <c r="D9" s="243"/>
      <c r="E9" s="244" t="str">
        <f t="shared" si="0"/>
        <v/>
      </c>
      <c r="F9" s="245" t="str">
        <f t="shared" si="1"/>
        <v/>
      </c>
      <c r="G9" s="193"/>
      <c r="H9" s="196"/>
      <c r="I9" s="193"/>
      <c r="J9" s="237"/>
      <c r="K9" s="244" t="str">
        <f t="shared" si="2"/>
        <v/>
      </c>
      <c r="L9" s="245" t="str">
        <f t="shared" si="3"/>
        <v/>
      </c>
      <c r="M9" s="193"/>
      <c r="N9" s="193"/>
      <c r="O9" s="193"/>
      <c r="P9" s="193"/>
      <c r="Q9" s="237"/>
      <c r="R9" s="244" t="str">
        <f t="shared" si="4"/>
        <v/>
      </c>
      <c r="S9" s="245" t="str">
        <f t="shared" si="5"/>
        <v/>
      </c>
      <c r="T9" s="193"/>
      <c r="U9" s="193"/>
      <c r="V9" s="193"/>
      <c r="W9" s="193"/>
      <c r="X9" s="193"/>
      <c r="Y9" s="237"/>
      <c r="Z9" s="244" t="str">
        <f t="shared" si="6"/>
        <v/>
      </c>
      <c r="AA9" s="281" t="str">
        <f t="shared" si="7"/>
        <v/>
      </c>
      <c r="AB9" s="247"/>
      <c r="AC9" s="83"/>
      <c r="AD9" s="83"/>
      <c r="AE9" s="83"/>
      <c r="AF9" s="83"/>
      <c r="AG9" s="83"/>
      <c r="AH9" s="83"/>
      <c r="AI9" s="83"/>
      <c r="AJ9" s="83"/>
      <c r="AK9" s="83"/>
      <c r="AL9" s="228"/>
      <c r="AM9" s="244" t="str">
        <f t="shared" si="8"/>
        <v/>
      </c>
      <c r="AN9" s="245" t="str">
        <f t="shared" si="9"/>
        <v/>
      </c>
      <c r="AO9" s="116"/>
    </row>
    <row r="10" spans="1:41" ht="15.75">
      <c r="A10" s="82">
        <f>список!A7</f>
        <v>6</v>
      </c>
      <c r="B10" s="145" t="str">
        <f>IF(список!B7="","",список!B7)</f>
        <v/>
      </c>
      <c r="C10" s="91">
        <f>IF(список!C7="","",список!C7)</f>
        <v>0</v>
      </c>
      <c r="D10" s="243"/>
      <c r="E10" s="244" t="str">
        <f t="shared" si="0"/>
        <v/>
      </c>
      <c r="F10" s="245" t="str">
        <f t="shared" si="1"/>
        <v/>
      </c>
      <c r="G10" s="193"/>
      <c r="H10" s="196"/>
      <c r="I10" s="193"/>
      <c r="J10" s="237"/>
      <c r="K10" s="244" t="str">
        <f t="shared" si="2"/>
        <v/>
      </c>
      <c r="L10" s="245" t="str">
        <f t="shared" si="3"/>
        <v/>
      </c>
      <c r="M10" s="193"/>
      <c r="N10" s="193"/>
      <c r="O10" s="193"/>
      <c r="P10" s="193"/>
      <c r="Q10" s="237"/>
      <c r="R10" s="244" t="str">
        <f t="shared" si="4"/>
        <v/>
      </c>
      <c r="S10" s="245" t="str">
        <f t="shared" si="5"/>
        <v/>
      </c>
      <c r="T10" s="193"/>
      <c r="U10" s="193"/>
      <c r="V10" s="193"/>
      <c r="W10" s="193"/>
      <c r="X10" s="193"/>
      <c r="Y10" s="237"/>
      <c r="Z10" s="244" t="str">
        <f t="shared" si="6"/>
        <v/>
      </c>
      <c r="AA10" s="281" t="str">
        <f t="shared" si="7"/>
        <v/>
      </c>
      <c r="AB10" s="247"/>
      <c r="AC10" s="83"/>
      <c r="AD10" s="83"/>
      <c r="AE10" s="83"/>
      <c r="AF10" s="83"/>
      <c r="AG10" s="83"/>
      <c r="AH10" s="83"/>
      <c r="AI10" s="83"/>
      <c r="AJ10" s="83"/>
      <c r="AK10" s="83"/>
      <c r="AL10" s="228"/>
      <c r="AM10" s="244" t="str">
        <f t="shared" si="8"/>
        <v/>
      </c>
      <c r="AN10" s="245" t="str">
        <f t="shared" si="9"/>
        <v/>
      </c>
      <c r="AO10" s="116"/>
    </row>
    <row r="11" spans="1:41" ht="15.75">
      <c r="A11" s="82">
        <f>список!A8</f>
        <v>7</v>
      </c>
      <c r="B11" s="145" t="str">
        <f>IF(список!B8="","",список!B8)</f>
        <v/>
      </c>
      <c r="C11" s="91">
        <f>IF(список!C8="","",список!C8)</f>
        <v>0</v>
      </c>
      <c r="D11" s="243"/>
      <c r="E11" s="244" t="str">
        <f t="shared" si="0"/>
        <v/>
      </c>
      <c r="F11" s="245" t="str">
        <f t="shared" si="1"/>
        <v/>
      </c>
      <c r="G11" s="193"/>
      <c r="H11" s="196"/>
      <c r="I11" s="193"/>
      <c r="J11" s="237"/>
      <c r="K11" s="244" t="str">
        <f t="shared" si="2"/>
        <v/>
      </c>
      <c r="L11" s="245" t="str">
        <f t="shared" si="3"/>
        <v/>
      </c>
      <c r="M11" s="193"/>
      <c r="N11" s="193"/>
      <c r="O11" s="193"/>
      <c r="P11" s="193"/>
      <c r="Q11" s="237"/>
      <c r="R11" s="244" t="str">
        <f t="shared" si="4"/>
        <v/>
      </c>
      <c r="S11" s="245" t="str">
        <f t="shared" si="5"/>
        <v/>
      </c>
      <c r="T11" s="193"/>
      <c r="U11" s="193"/>
      <c r="V11" s="193"/>
      <c r="W11" s="193"/>
      <c r="X11" s="193"/>
      <c r="Y11" s="237"/>
      <c r="Z11" s="244" t="str">
        <f t="shared" si="6"/>
        <v/>
      </c>
      <c r="AA11" s="281" t="str">
        <f t="shared" si="7"/>
        <v/>
      </c>
      <c r="AB11" s="247"/>
      <c r="AC11" s="83"/>
      <c r="AD11" s="83"/>
      <c r="AE11" s="83"/>
      <c r="AF11" s="83"/>
      <c r="AG11" s="83"/>
      <c r="AH11" s="83"/>
      <c r="AI11" s="83"/>
      <c r="AJ11" s="83"/>
      <c r="AK11" s="83"/>
      <c r="AL11" s="228"/>
      <c r="AM11" s="244" t="str">
        <f t="shared" si="8"/>
        <v/>
      </c>
      <c r="AN11" s="245" t="str">
        <f t="shared" si="9"/>
        <v/>
      </c>
      <c r="AO11" s="116"/>
    </row>
    <row r="12" spans="1:41" ht="15.75">
      <c r="A12" s="82">
        <f>список!A9</f>
        <v>8</v>
      </c>
      <c r="B12" s="145" t="str">
        <f>IF(список!B9="","",список!B9)</f>
        <v/>
      </c>
      <c r="C12" s="91">
        <f>IF(список!C9="","",список!C9)</f>
        <v>0</v>
      </c>
      <c r="D12" s="243"/>
      <c r="E12" s="244" t="str">
        <f t="shared" si="0"/>
        <v/>
      </c>
      <c r="F12" s="245" t="str">
        <f t="shared" si="1"/>
        <v/>
      </c>
      <c r="G12" s="193"/>
      <c r="H12" s="196"/>
      <c r="I12" s="193"/>
      <c r="J12" s="237"/>
      <c r="K12" s="244" t="str">
        <f t="shared" si="2"/>
        <v/>
      </c>
      <c r="L12" s="245" t="str">
        <f t="shared" si="3"/>
        <v/>
      </c>
      <c r="M12" s="193"/>
      <c r="N12" s="193"/>
      <c r="O12" s="193"/>
      <c r="P12" s="193"/>
      <c r="Q12" s="237"/>
      <c r="R12" s="244" t="str">
        <f t="shared" si="4"/>
        <v/>
      </c>
      <c r="S12" s="245" t="str">
        <f t="shared" si="5"/>
        <v/>
      </c>
      <c r="T12" s="193"/>
      <c r="U12" s="193"/>
      <c r="V12" s="193"/>
      <c r="W12" s="193"/>
      <c r="X12" s="193"/>
      <c r="Y12" s="237"/>
      <c r="Z12" s="244" t="str">
        <f t="shared" si="6"/>
        <v/>
      </c>
      <c r="AA12" s="281" t="str">
        <f t="shared" si="7"/>
        <v/>
      </c>
      <c r="AB12" s="247"/>
      <c r="AC12" s="83"/>
      <c r="AD12" s="83"/>
      <c r="AE12" s="83"/>
      <c r="AF12" s="83"/>
      <c r="AG12" s="83"/>
      <c r="AH12" s="83"/>
      <c r="AI12" s="83"/>
      <c r="AJ12" s="83"/>
      <c r="AK12" s="83"/>
      <c r="AL12" s="228"/>
      <c r="AM12" s="244" t="str">
        <f t="shared" si="8"/>
        <v/>
      </c>
      <c r="AN12" s="245" t="str">
        <f t="shared" si="9"/>
        <v/>
      </c>
      <c r="AO12" s="116"/>
    </row>
    <row r="13" spans="1:41" ht="15.75">
      <c r="A13" s="82">
        <f>список!A10</f>
        <v>9</v>
      </c>
      <c r="B13" s="145" t="str">
        <f>IF(список!B10="","",список!B10)</f>
        <v/>
      </c>
      <c r="C13" s="91">
        <f>IF(список!C10="","",список!C10)</f>
        <v>0</v>
      </c>
      <c r="D13" s="243"/>
      <c r="E13" s="244" t="str">
        <f t="shared" si="0"/>
        <v/>
      </c>
      <c r="F13" s="245" t="str">
        <f t="shared" si="1"/>
        <v/>
      </c>
      <c r="G13" s="193"/>
      <c r="H13" s="196"/>
      <c r="I13" s="193"/>
      <c r="J13" s="237"/>
      <c r="K13" s="244" t="str">
        <f t="shared" si="2"/>
        <v/>
      </c>
      <c r="L13" s="245" t="str">
        <f t="shared" si="3"/>
        <v/>
      </c>
      <c r="M13" s="193"/>
      <c r="N13" s="193"/>
      <c r="O13" s="193"/>
      <c r="P13" s="193"/>
      <c r="Q13" s="237"/>
      <c r="R13" s="244" t="str">
        <f t="shared" si="4"/>
        <v/>
      </c>
      <c r="S13" s="245" t="str">
        <f t="shared" si="5"/>
        <v/>
      </c>
      <c r="T13" s="193"/>
      <c r="U13" s="193"/>
      <c r="V13" s="193"/>
      <c r="W13" s="193"/>
      <c r="X13" s="193"/>
      <c r="Y13" s="237"/>
      <c r="Z13" s="244" t="str">
        <f t="shared" si="6"/>
        <v/>
      </c>
      <c r="AA13" s="281" t="str">
        <f t="shared" si="7"/>
        <v/>
      </c>
      <c r="AB13" s="247"/>
      <c r="AC13" s="83"/>
      <c r="AD13" s="83"/>
      <c r="AE13" s="83"/>
      <c r="AF13" s="83"/>
      <c r="AG13" s="83"/>
      <c r="AH13" s="83"/>
      <c r="AI13" s="83"/>
      <c r="AJ13" s="83"/>
      <c r="AK13" s="83"/>
      <c r="AL13" s="228"/>
      <c r="AM13" s="244" t="str">
        <f t="shared" si="8"/>
        <v/>
      </c>
      <c r="AN13" s="245" t="str">
        <f t="shared" si="9"/>
        <v/>
      </c>
      <c r="AO13" s="116"/>
    </row>
    <row r="14" spans="1:41" ht="15.75">
      <c r="A14" s="82">
        <f>список!A11</f>
        <v>10</v>
      </c>
      <c r="B14" s="145" t="str">
        <f>IF(список!B11="","",список!B11)</f>
        <v/>
      </c>
      <c r="C14" s="91">
        <f>IF(список!C11="","",список!C11)</f>
        <v>0</v>
      </c>
      <c r="D14" s="243"/>
      <c r="E14" s="244" t="str">
        <f t="shared" si="0"/>
        <v/>
      </c>
      <c r="F14" s="245" t="str">
        <f t="shared" si="1"/>
        <v/>
      </c>
      <c r="G14" s="193"/>
      <c r="H14" s="196"/>
      <c r="I14" s="193"/>
      <c r="J14" s="237"/>
      <c r="K14" s="244" t="str">
        <f t="shared" si="2"/>
        <v/>
      </c>
      <c r="L14" s="245" t="str">
        <f t="shared" si="3"/>
        <v/>
      </c>
      <c r="M14" s="193"/>
      <c r="N14" s="193"/>
      <c r="O14" s="193"/>
      <c r="P14" s="193"/>
      <c r="Q14" s="237"/>
      <c r="R14" s="244" t="str">
        <f t="shared" si="4"/>
        <v/>
      </c>
      <c r="S14" s="245" t="str">
        <f t="shared" si="5"/>
        <v/>
      </c>
      <c r="T14" s="193"/>
      <c r="U14" s="193"/>
      <c r="V14" s="193"/>
      <c r="W14" s="193"/>
      <c r="X14" s="193"/>
      <c r="Y14" s="237"/>
      <c r="Z14" s="244" t="str">
        <f t="shared" si="6"/>
        <v/>
      </c>
      <c r="AA14" s="281" t="str">
        <f t="shared" si="7"/>
        <v/>
      </c>
      <c r="AB14" s="247"/>
      <c r="AC14" s="83"/>
      <c r="AD14" s="83"/>
      <c r="AE14" s="83"/>
      <c r="AF14" s="83"/>
      <c r="AG14" s="83"/>
      <c r="AH14" s="83"/>
      <c r="AI14" s="83"/>
      <c r="AJ14" s="83"/>
      <c r="AK14" s="83"/>
      <c r="AL14" s="228"/>
      <c r="AM14" s="244" t="str">
        <f t="shared" si="8"/>
        <v/>
      </c>
      <c r="AN14" s="245" t="str">
        <f t="shared" si="9"/>
        <v/>
      </c>
      <c r="AO14" s="116"/>
    </row>
    <row r="15" spans="1:41" ht="15.75">
      <c r="A15" s="82">
        <f>список!A12</f>
        <v>11</v>
      </c>
      <c r="B15" s="145" t="str">
        <f>IF(список!B12="","",список!B12)</f>
        <v/>
      </c>
      <c r="C15" s="91">
        <f>IF(список!C12="","",список!C12)</f>
        <v>0</v>
      </c>
      <c r="D15" s="243"/>
      <c r="E15" s="244" t="str">
        <f t="shared" si="0"/>
        <v/>
      </c>
      <c r="F15" s="245" t="str">
        <f t="shared" si="1"/>
        <v/>
      </c>
      <c r="G15" s="193"/>
      <c r="H15" s="196"/>
      <c r="I15" s="193"/>
      <c r="J15" s="237"/>
      <c r="K15" s="244" t="str">
        <f t="shared" si="2"/>
        <v/>
      </c>
      <c r="L15" s="245" t="str">
        <f t="shared" si="3"/>
        <v/>
      </c>
      <c r="M15" s="193"/>
      <c r="N15" s="193"/>
      <c r="O15" s="193"/>
      <c r="P15" s="193"/>
      <c r="Q15" s="237"/>
      <c r="R15" s="244" t="str">
        <f t="shared" si="4"/>
        <v/>
      </c>
      <c r="S15" s="245" t="str">
        <f t="shared" si="5"/>
        <v/>
      </c>
      <c r="T15" s="193"/>
      <c r="U15" s="193"/>
      <c r="V15" s="193"/>
      <c r="W15" s="193"/>
      <c r="X15" s="193"/>
      <c r="Y15" s="237"/>
      <c r="Z15" s="244" t="str">
        <f t="shared" si="6"/>
        <v/>
      </c>
      <c r="AA15" s="281" t="str">
        <f t="shared" si="7"/>
        <v/>
      </c>
      <c r="AB15" s="247"/>
      <c r="AC15" s="83"/>
      <c r="AD15" s="83"/>
      <c r="AE15" s="83"/>
      <c r="AF15" s="83"/>
      <c r="AG15" s="83"/>
      <c r="AH15" s="83"/>
      <c r="AI15" s="83"/>
      <c r="AJ15" s="83"/>
      <c r="AK15" s="83"/>
      <c r="AL15" s="228"/>
      <c r="AM15" s="244" t="str">
        <f t="shared" si="8"/>
        <v/>
      </c>
      <c r="AN15" s="245" t="str">
        <f t="shared" si="9"/>
        <v/>
      </c>
      <c r="AO15" s="116"/>
    </row>
    <row r="16" spans="1:41" ht="15.75">
      <c r="A16" s="82">
        <f>список!A13</f>
        <v>12</v>
      </c>
      <c r="B16" s="145" t="str">
        <f>IF(список!B13="","",список!B13)</f>
        <v/>
      </c>
      <c r="C16" s="91">
        <f>IF(список!C13="","",список!C13)</f>
        <v>0</v>
      </c>
      <c r="D16" s="243"/>
      <c r="E16" s="244" t="str">
        <f t="shared" si="0"/>
        <v/>
      </c>
      <c r="F16" s="245" t="str">
        <f t="shared" si="1"/>
        <v/>
      </c>
      <c r="G16" s="193"/>
      <c r="H16" s="196"/>
      <c r="I16" s="193"/>
      <c r="J16" s="237"/>
      <c r="K16" s="244" t="str">
        <f t="shared" si="2"/>
        <v/>
      </c>
      <c r="L16" s="245" t="str">
        <f t="shared" si="3"/>
        <v/>
      </c>
      <c r="M16" s="193"/>
      <c r="N16" s="193"/>
      <c r="O16" s="193"/>
      <c r="P16" s="193"/>
      <c r="Q16" s="237"/>
      <c r="R16" s="244" t="str">
        <f t="shared" si="4"/>
        <v/>
      </c>
      <c r="S16" s="245" t="str">
        <f t="shared" si="5"/>
        <v/>
      </c>
      <c r="T16" s="193"/>
      <c r="U16" s="193"/>
      <c r="V16" s="193"/>
      <c r="W16" s="193"/>
      <c r="X16" s="193"/>
      <c r="Y16" s="237"/>
      <c r="Z16" s="244" t="str">
        <f t="shared" si="6"/>
        <v/>
      </c>
      <c r="AA16" s="281" t="str">
        <f t="shared" si="7"/>
        <v/>
      </c>
      <c r="AB16" s="247"/>
      <c r="AC16" s="83"/>
      <c r="AD16" s="83"/>
      <c r="AE16" s="83"/>
      <c r="AF16" s="83"/>
      <c r="AG16" s="83"/>
      <c r="AH16" s="83"/>
      <c r="AI16" s="83"/>
      <c r="AJ16" s="83"/>
      <c r="AK16" s="83"/>
      <c r="AL16" s="228"/>
      <c r="AM16" s="244" t="str">
        <f t="shared" si="8"/>
        <v/>
      </c>
      <c r="AN16" s="245" t="str">
        <f t="shared" si="9"/>
        <v/>
      </c>
      <c r="AO16" s="116"/>
    </row>
    <row r="17" spans="1:41" ht="15.75">
      <c r="A17" s="82">
        <f>список!A14</f>
        <v>13</v>
      </c>
      <c r="B17" s="145" t="str">
        <f>IF(список!B14="","",список!B14)</f>
        <v/>
      </c>
      <c r="C17" s="91">
        <f>IF(список!C14="","",список!C14)</f>
        <v>0</v>
      </c>
      <c r="D17" s="243"/>
      <c r="E17" s="244" t="str">
        <f t="shared" si="0"/>
        <v/>
      </c>
      <c r="F17" s="245" t="str">
        <f t="shared" si="1"/>
        <v/>
      </c>
      <c r="G17" s="193"/>
      <c r="H17" s="196"/>
      <c r="I17" s="193"/>
      <c r="J17" s="237"/>
      <c r="K17" s="244" t="str">
        <f t="shared" si="2"/>
        <v/>
      </c>
      <c r="L17" s="245" t="str">
        <f t="shared" si="3"/>
        <v/>
      </c>
      <c r="M17" s="193"/>
      <c r="N17" s="193"/>
      <c r="O17" s="193"/>
      <c r="P17" s="193"/>
      <c r="Q17" s="237"/>
      <c r="R17" s="244" t="str">
        <f t="shared" si="4"/>
        <v/>
      </c>
      <c r="S17" s="245" t="str">
        <f t="shared" si="5"/>
        <v/>
      </c>
      <c r="T17" s="193"/>
      <c r="U17" s="193"/>
      <c r="V17" s="193"/>
      <c r="W17" s="193"/>
      <c r="X17" s="193"/>
      <c r="Y17" s="237"/>
      <c r="Z17" s="244" t="str">
        <f t="shared" si="6"/>
        <v/>
      </c>
      <c r="AA17" s="281" t="str">
        <f t="shared" si="7"/>
        <v/>
      </c>
      <c r="AB17" s="247"/>
      <c r="AC17" s="83"/>
      <c r="AD17" s="83"/>
      <c r="AE17" s="83"/>
      <c r="AF17" s="83"/>
      <c r="AG17" s="83"/>
      <c r="AH17" s="83"/>
      <c r="AI17" s="83"/>
      <c r="AJ17" s="83"/>
      <c r="AK17" s="83"/>
      <c r="AL17" s="228"/>
      <c r="AM17" s="244" t="str">
        <f t="shared" si="8"/>
        <v/>
      </c>
      <c r="AN17" s="245" t="str">
        <f t="shared" si="9"/>
        <v/>
      </c>
      <c r="AO17" s="116"/>
    </row>
    <row r="18" spans="1:41" ht="15.75">
      <c r="A18" s="82">
        <f>список!A15</f>
        <v>14</v>
      </c>
      <c r="B18" s="145" t="str">
        <f>IF(список!B15="","",список!B15)</f>
        <v/>
      </c>
      <c r="C18" s="91">
        <f>IF(список!C15="","",список!C15)</f>
        <v>0</v>
      </c>
      <c r="D18" s="243"/>
      <c r="E18" s="244" t="str">
        <f t="shared" si="0"/>
        <v/>
      </c>
      <c r="F18" s="245" t="str">
        <f t="shared" si="1"/>
        <v/>
      </c>
      <c r="G18" s="193"/>
      <c r="H18" s="196"/>
      <c r="I18" s="193"/>
      <c r="J18" s="237"/>
      <c r="K18" s="244" t="str">
        <f t="shared" si="2"/>
        <v/>
      </c>
      <c r="L18" s="245" t="str">
        <f t="shared" si="3"/>
        <v/>
      </c>
      <c r="M18" s="193"/>
      <c r="N18" s="193"/>
      <c r="O18" s="193"/>
      <c r="P18" s="193"/>
      <c r="Q18" s="237"/>
      <c r="R18" s="244" t="str">
        <f t="shared" si="4"/>
        <v/>
      </c>
      <c r="S18" s="245" t="str">
        <f t="shared" si="5"/>
        <v/>
      </c>
      <c r="T18" s="193"/>
      <c r="U18" s="193"/>
      <c r="V18" s="193"/>
      <c r="W18" s="193"/>
      <c r="X18" s="193"/>
      <c r="Y18" s="237"/>
      <c r="Z18" s="244" t="str">
        <f t="shared" si="6"/>
        <v/>
      </c>
      <c r="AA18" s="281" t="str">
        <f t="shared" si="7"/>
        <v/>
      </c>
      <c r="AB18" s="247"/>
      <c r="AC18" s="83"/>
      <c r="AD18" s="83"/>
      <c r="AE18" s="83"/>
      <c r="AF18" s="83"/>
      <c r="AG18" s="83"/>
      <c r="AH18" s="83"/>
      <c r="AI18" s="83"/>
      <c r="AJ18" s="83"/>
      <c r="AK18" s="83"/>
      <c r="AL18" s="228"/>
      <c r="AM18" s="244" t="str">
        <f t="shared" si="8"/>
        <v/>
      </c>
      <c r="AN18" s="245" t="str">
        <f t="shared" si="9"/>
        <v/>
      </c>
      <c r="AO18" s="116"/>
    </row>
    <row r="19" spans="1:41" ht="15.75">
      <c r="A19" s="82">
        <f>список!A16</f>
        <v>15</v>
      </c>
      <c r="B19" s="145" t="str">
        <f>IF(список!B16="","",список!B16)</f>
        <v/>
      </c>
      <c r="C19" s="91">
        <f>IF(список!C16="","",список!C16)</f>
        <v>0</v>
      </c>
      <c r="D19" s="243"/>
      <c r="E19" s="244" t="str">
        <f t="shared" si="0"/>
        <v/>
      </c>
      <c r="F19" s="245" t="str">
        <f t="shared" si="1"/>
        <v/>
      </c>
      <c r="G19" s="193"/>
      <c r="H19" s="196"/>
      <c r="I19" s="193"/>
      <c r="J19" s="237"/>
      <c r="K19" s="244" t="str">
        <f t="shared" si="2"/>
        <v/>
      </c>
      <c r="L19" s="245" t="str">
        <f t="shared" si="3"/>
        <v/>
      </c>
      <c r="M19" s="193"/>
      <c r="N19" s="193"/>
      <c r="O19" s="193"/>
      <c r="P19" s="193"/>
      <c r="Q19" s="237"/>
      <c r="R19" s="244" t="str">
        <f t="shared" si="4"/>
        <v/>
      </c>
      <c r="S19" s="245" t="str">
        <f t="shared" si="5"/>
        <v/>
      </c>
      <c r="T19" s="193"/>
      <c r="U19" s="193"/>
      <c r="V19" s="193"/>
      <c r="W19" s="193"/>
      <c r="X19" s="193"/>
      <c r="Y19" s="237"/>
      <c r="Z19" s="244" t="str">
        <f t="shared" si="6"/>
        <v/>
      </c>
      <c r="AA19" s="281" t="str">
        <f t="shared" si="7"/>
        <v/>
      </c>
      <c r="AB19" s="247"/>
      <c r="AC19" s="83"/>
      <c r="AD19" s="83"/>
      <c r="AE19" s="83"/>
      <c r="AF19" s="83"/>
      <c r="AG19" s="83"/>
      <c r="AH19" s="83"/>
      <c r="AI19" s="83"/>
      <c r="AJ19" s="83"/>
      <c r="AK19" s="83"/>
      <c r="AL19" s="228"/>
      <c r="AM19" s="244" t="str">
        <f t="shared" si="8"/>
        <v/>
      </c>
      <c r="AN19" s="245" t="str">
        <f t="shared" si="9"/>
        <v/>
      </c>
      <c r="AO19" s="116"/>
    </row>
    <row r="20" spans="1:41" ht="15.75">
      <c r="A20" s="82">
        <f>список!A17</f>
        <v>16</v>
      </c>
      <c r="B20" s="145" t="str">
        <f>IF(список!B17="","",список!B17)</f>
        <v/>
      </c>
      <c r="C20" s="91">
        <f>IF(список!C17="","",список!C17)</f>
        <v>0</v>
      </c>
      <c r="D20" s="243"/>
      <c r="E20" s="244" t="str">
        <f t="shared" si="0"/>
        <v/>
      </c>
      <c r="F20" s="245" t="str">
        <f t="shared" si="1"/>
        <v/>
      </c>
      <c r="G20" s="193"/>
      <c r="H20" s="196"/>
      <c r="I20" s="193"/>
      <c r="J20" s="237"/>
      <c r="K20" s="244" t="str">
        <f t="shared" si="2"/>
        <v/>
      </c>
      <c r="L20" s="245" t="str">
        <f t="shared" si="3"/>
        <v/>
      </c>
      <c r="M20" s="193"/>
      <c r="N20" s="193"/>
      <c r="O20" s="193"/>
      <c r="P20" s="193"/>
      <c r="Q20" s="237"/>
      <c r="R20" s="244" t="str">
        <f t="shared" si="4"/>
        <v/>
      </c>
      <c r="S20" s="245" t="str">
        <f t="shared" si="5"/>
        <v/>
      </c>
      <c r="T20" s="193"/>
      <c r="U20" s="193"/>
      <c r="V20" s="193"/>
      <c r="W20" s="193"/>
      <c r="X20" s="193"/>
      <c r="Y20" s="237"/>
      <c r="Z20" s="244" t="str">
        <f t="shared" si="6"/>
        <v/>
      </c>
      <c r="AA20" s="281" t="str">
        <f t="shared" si="7"/>
        <v/>
      </c>
      <c r="AB20" s="247"/>
      <c r="AC20" s="83"/>
      <c r="AD20" s="83"/>
      <c r="AE20" s="83"/>
      <c r="AF20" s="83"/>
      <c r="AG20" s="83"/>
      <c r="AH20" s="83"/>
      <c r="AI20" s="83"/>
      <c r="AJ20" s="83"/>
      <c r="AK20" s="83"/>
      <c r="AL20" s="228"/>
      <c r="AM20" s="244" t="str">
        <f t="shared" si="8"/>
        <v/>
      </c>
      <c r="AN20" s="245" t="str">
        <f t="shared" si="9"/>
        <v/>
      </c>
      <c r="AO20" s="116"/>
    </row>
    <row r="21" spans="1:41" ht="15.75">
      <c r="A21" s="82">
        <f>список!A18</f>
        <v>17</v>
      </c>
      <c r="B21" s="145" t="str">
        <f>IF(список!B18="","",список!B18)</f>
        <v/>
      </c>
      <c r="C21" s="91">
        <f>IF(список!C18="","",список!C18)</f>
        <v>0</v>
      </c>
      <c r="D21" s="243"/>
      <c r="E21" s="244" t="str">
        <f t="shared" si="0"/>
        <v/>
      </c>
      <c r="F21" s="245" t="str">
        <f t="shared" si="1"/>
        <v/>
      </c>
      <c r="G21" s="193"/>
      <c r="H21" s="196"/>
      <c r="I21" s="193"/>
      <c r="J21" s="237"/>
      <c r="K21" s="244" t="str">
        <f t="shared" si="2"/>
        <v/>
      </c>
      <c r="L21" s="245" t="str">
        <f t="shared" si="3"/>
        <v/>
      </c>
      <c r="M21" s="193"/>
      <c r="N21" s="193"/>
      <c r="O21" s="193"/>
      <c r="P21" s="193"/>
      <c r="Q21" s="237"/>
      <c r="R21" s="244" t="str">
        <f t="shared" si="4"/>
        <v/>
      </c>
      <c r="S21" s="245" t="str">
        <f t="shared" si="5"/>
        <v/>
      </c>
      <c r="T21" s="193"/>
      <c r="U21" s="193"/>
      <c r="V21" s="193"/>
      <c r="W21" s="193"/>
      <c r="X21" s="193"/>
      <c r="Y21" s="237"/>
      <c r="Z21" s="244" t="str">
        <f t="shared" si="6"/>
        <v/>
      </c>
      <c r="AA21" s="281" t="str">
        <f t="shared" si="7"/>
        <v/>
      </c>
      <c r="AB21" s="247"/>
      <c r="AC21" s="83"/>
      <c r="AD21" s="83"/>
      <c r="AE21" s="83"/>
      <c r="AF21" s="83"/>
      <c r="AG21" s="83"/>
      <c r="AH21" s="83"/>
      <c r="AI21" s="83"/>
      <c r="AJ21" s="83"/>
      <c r="AK21" s="83"/>
      <c r="AL21" s="228"/>
      <c r="AM21" s="244" t="str">
        <f t="shared" si="8"/>
        <v/>
      </c>
      <c r="AN21" s="245" t="str">
        <f t="shared" si="9"/>
        <v/>
      </c>
      <c r="AO21" s="116"/>
    </row>
    <row r="22" spans="1:41" ht="15.75">
      <c r="A22" s="82">
        <f>список!A19</f>
        <v>18</v>
      </c>
      <c r="B22" s="145" t="str">
        <f>IF(список!B19="","",список!B19)</f>
        <v/>
      </c>
      <c r="C22" s="91">
        <f>IF(список!C19="","",список!C19)</f>
        <v>0</v>
      </c>
      <c r="D22" s="243"/>
      <c r="E22" s="244" t="str">
        <f t="shared" si="0"/>
        <v/>
      </c>
      <c r="F22" s="245" t="str">
        <f t="shared" si="1"/>
        <v/>
      </c>
      <c r="G22" s="193"/>
      <c r="H22" s="196"/>
      <c r="I22" s="193"/>
      <c r="J22" s="237"/>
      <c r="K22" s="244" t="str">
        <f t="shared" si="2"/>
        <v/>
      </c>
      <c r="L22" s="245" t="str">
        <f t="shared" si="3"/>
        <v/>
      </c>
      <c r="M22" s="193"/>
      <c r="N22" s="193"/>
      <c r="O22" s="193"/>
      <c r="P22" s="193"/>
      <c r="Q22" s="237"/>
      <c r="R22" s="244" t="str">
        <f t="shared" si="4"/>
        <v/>
      </c>
      <c r="S22" s="245" t="str">
        <f t="shared" si="5"/>
        <v/>
      </c>
      <c r="T22" s="193"/>
      <c r="U22" s="193"/>
      <c r="V22" s="193"/>
      <c r="W22" s="193"/>
      <c r="X22" s="193"/>
      <c r="Y22" s="237"/>
      <c r="Z22" s="244" t="str">
        <f t="shared" si="6"/>
        <v/>
      </c>
      <c r="AA22" s="281" t="str">
        <f t="shared" si="7"/>
        <v/>
      </c>
      <c r="AB22" s="247"/>
      <c r="AC22" s="83"/>
      <c r="AD22" s="83"/>
      <c r="AE22" s="83"/>
      <c r="AF22" s="83"/>
      <c r="AG22" s="83"/>
      <c r="AH22" s="83"/>
      <c r="AI22" s="83"/>
      <c r="AJ22" s="83"/>
      <c r="AK22" s="83"/>
      <c r="AL22" s="228"/>
      <c r="AM22" s="244" t="str">
        <f t="shared" si="8"/>
        <v/>
      </c>
      <c r="AN22" s="245" t="str">
        <f t="shared" si="9"/>
        <v/>
      </c>
      <c r="AO22" s="116"/>
    </row>
    <row r="23" spans="1:41" ht="15.75">
      <c r="A23" s="82">
        <f>список!A20</f>
        <v>19</v>
      </c>
      <c r="B23" s="145" t="str">
        <f>IF(список!B20="","",список!B20)</f>
        <v/>
      </c>
      <c r="C23" s="91">
        <f>IF(список!C20="","",список!C20)</f>
        <v>0</v>
      </c>
      <c r="D23" s="243"/>
      <c r="E23" s="244" t="str">
        <f t="shared" si="0"/>
        <v/>
      </c>
      <c r="F23" s="245" t="str">
        <f t="shared" si="1"/>
        <v/>
      </c>
      <c r="G23" s="193"/>
      <c r="H23" s="196"/>
      <c r="I23" s="193"/>
      <c r="J23" s="237"/>
      <c r="K23" s="244" t="str">
        <f t="shared" si="2"/>
        <v/>
      </c>
      <c r="L23" s="245" t="str">
        <f t="shared" si="3"/>
        <v/>
      </c>
      <c r="M23" s="193"/>
      <c r="N23" s="193"/>
      <c r="O23" s="193"/>
      <c r="P23" s="193"/>
      <c r="Q23" s="237"/>
      <c r="R23" s="244" t="str">
        <f t="shared" si="4"/>
        <v/>
      </c>
      <c r="S23" s="245" t="str">
        <f t="shared" si="5"/>
        <v/>
      </c>
      <c r="T23" s="193"/>
      <c r="U23" s="193"/>
      <c r="V23" s="193"/>
      <c r="W23" s="193"/>
      <c r="X23" s="193"/>
      <c r="Y23" s="237"/>
      <c r="Z23" s="244" t="str">
        <f t="shared" si="6"/>
        <v/>
      </c>
      <c r="AA23" s="281" t="str">
        <f t="shared" si="7"/>
        <v/>
      </c>
      <c r="AB23" s="247"/>
      <c r="AC23" s="83"/>
      <c r="AD23" s="83"/>
      <c r="AE23" s="83"/>
      <c r="AF23" s="83"/>
      <c r="AG23" s="83"/>
      <c r="AH23" s="83"/>
      <c r="AI23" s="83"/>
      <c r="AJ23" s="83"/>
      <c r="AK23" s="83"/>
      <c r="AL23" s="228"/>
      <c r="AM23" s="244" t="str">
        <f t="shared" si="8"/>
        <v/>
      </c>
      <c r="AN23" s="245" t="str">
        <f t="shared" si="9"/>
        <v/>
      </c>
      <c r="AO23" s="116"/>
    </row>
    <row r="24" spans="1:41" ht="15.75">
      <c r="A24" s="82">
        <f>список!A21</f>
        <v>20</v>
      </c>
      <c r="B24" s="145" t="str">
        <f>IF(список!B21="","",список!B21)</f>
        <v/>
      </c>
      <c r="C24" s="91">
        <f>IF(список!C21="","",список!C21)</f>
        <v>0</v>
      </c>
      <c r="D24" s="243"/>
      <c r="E24" s="244" t="str">
        <f t="shared" si="0"/>
        <v/>
      </c>
      <c r="F24" s="245" t="str">
        <f t="shared" si="1"/>
        <v/>
      </c>
      <c r="G24" s="193"/>
      <c r="H24" s="196"/>
      <c r="I24" s="193"/>
      <c r="J24" s="237"/>
      <c r="K24" s="244" t="str">
        <f>IF(G24="","",IF(H24="","",IF(I25="","",IF(J24="","",SUM(G24:J24)/4))))</f>
        <v/>
      </c>
      <c r="L24" s="245" t="str">
        <f t="shared" si="3"/>
        <v/>
      </c>
      <c r="M24" s="193"/>
      <c r="N24" s="193"/>
      <c r="O24" s="193"/>
      <c r="P24" s="193"/>
      <c r="Q24" s="237"/>
      <c r="R24" s="244" t="str">
        <f t="shared" si="4"/>
        <v/>
      </c>
      <c r="S24" s="245" t="str">
        <f t="shared" si="5"/>
        <v/>
      </c>
      <c r="T24" s="193"/>
      <c r="U24" s="193"/>
      <c r="V24" s="193"/>
      <c r="W24" s="193"/>
      <c r="X24" s="193"/>
      <c r="Y24" s="237"/>
      <c r="Z24" s="244" t="str">
        <f t="shared" si="6"/>
        <v/>
      </c>
      <c r="AA24" s="281" t="str">
        <f t="shared" si="7"/>
        <v/>
      </c>
      <c r="AB24" s="247"/>
      <c r="AC24" s="83"/>
      <c r="AD24" s="83"/>
      <c r="AE24" s="83"/>
      <c r="AF24" s="83"/>
      <c r="AG24" s="83"/>
      <c r="AH24" s="83"/>
      <c r="AI24" s="83"/>
      <c r="AJ24" s="83"/>
      <c r="AK24" s="83"/>
      <c r="AL24" s="228"/>
      <c r="AM24" s="244" t="str">
        <f t="shared" si="8"/>
        <v/>
      </c>
      <c r="AN24" s="245" t="str">
        <f t="shared" si="9"/>
        <v/>
      </c>
      <c r="AO24" s="116"/>
    </row>
    <row r="25" spans="1:41" ht="15.75">
      <c r="A25" s="82">
        <f>список!A22</f>
        <v>21</v>
      </c>
      <c r="B25" s="145" t="str">
        <f>IF(список!B22="","",список!B22)</f>
        <v/>
      </c>
      <c r="C25" s="91">
        <f>IF(список!C22="","",список!C22)</f>
        <v>0</v>
      </c>
      <c r="D25" s="243"/>
      <c r="E25" s="244" t="str">
        <f t="shared" si="0"/>
        <v/>
      </c>
      <c r="F25" s="245" t="str">
        <f t="shared" si="1"/>
        <v/>
      </c>
      <c r="G25" s="193"/>
      <c r="H25" s="196"/>
      <c r="I25" s="193"/>
      <c r="J25" s="237"/>
      <c r="K25" s="244" t="str">
        <f t="shared" ref="K25:K26" si="10">IF(G25="","",IF(H25="","",IF(I26="","",IF(J25="","",SUM(G25:J25)/4))))</f>
        <v/>
      </c>
      <c r="L25" s="245" t="str">
        <f t="shared" si="3"/>
        <v/>
      </c>
      <c r="M25" s="193"/>
      <c r="N25" s="193"/>
      <c r="O25" s="193"/>
      <c r="P25" s="193"/>
      <c r="Q25" s="237"/>
      <c r="R25" s="244" t="str">
        <f t="shared" si="4"/>
        <v/>
      </c>
      <c r="S25" s="245" t="str">
        <f t="shared" si="5"/>
        <v/>
      </c>
      <c r="T25" s="84"/>
      <c r="U25" s="193"/>
      <c r="V25" s="193"/>
      <c r="W25" s="193"/>
      <c r="X25" s="193"/>
      <c r="Y25" s="237"/>
      <c r="Z25" s="244" t="str">
        <f>IF(T26="","",IF(U25="","",IF(V25="","",IF(W25="","",IF(X25="","",IF(Y25="","",(SUM(T25:Y25)/6)))))))</f>
        <v/>
      </c>
      <c r="AA25" s="281" t="str">
        <f t="shared" si="7"/>
        <v/>
      </c>
      <c r="AB25" s="247"/>
      <c r="AC25" s="83"/>
      <c r="AD25" s="83"/>
      <c r="AE25" s="83"/>
      <c r="AF25" s="83"/>
      <c r="AG25" s="83"/>
      <c r="AH25" s="83"/>
      <c r="AI25" s="83"/>
      <c r="AJ25" s="83"/>
      <c r="AK25" s="83"/>
      <c r="AL25" s="228"/>
      <c r="AM25" s="244" t="str">
        <f t="shared" si="8"/>
        <v/>
      </c>
      <c r="AN25" s="245" t="str">
        <f t="shared" si="9"/>
        <v/>
      </c>
      <c r="AO25" s="116"/>
    </row>
    <row r="26" spans="1:41" ht="15.75">
      <c r="A26" s="82">
        <f>список!A23</f>
        <v>22</v>
      </c>
      <c r="B26" s="145" t="str">
        <f>IF(список!B23="","",список!B23)</f>
        <v/>
      </c>
      <c r="C26" s="91">
        <f>IF(список!C23="","",список!C23)</f>
        <v>0</v>
      </c>
      <c r="D26" s="243"/>
      <c r="E26" s="244" t="str">
        <f t="shared" si="0"/>
        <v/>
      </c>
      <c r="F26" s="245" t="str">
        <f t="shared" si="1"/>
        <v/>
      </c>
      <c r="G26" s="193"/>
      <c r="H26" s="196"/>
      <c r="I26" s="193"/>
      <c r="J26" s="237"/>
      <c r="K26" s="244" t="str">
        <f t="shared" si="10"/>
        <v/>
      </c>
      <c r="L26" s="245" t="str">
        <f t="shared" si="3"/>
        <v/>
      </c>
      <c r="M26" s="193"/>
      <c r="N26" s="193"/>
      <c r="O26" s="193"/>
      <c r="P26" s="193"/>
      <c r="Q26" s="237"/>
      <c r="R26" s="244" t="str">
        <f t="shared" si="4"/>
        <v/>
      </c>
      <c r="S26" s="245" t="str">
        <f t="shared" si="5"/>
        <v/>
      </c>
      <c r="T26" s="193"/>
      <c r="U26" s="193"/>
      <c r="V26" s="193"/>
      <c r="W26" s="193"/>
      <c r="X26" s="193"/>
      <c r="Y26" s="237"/>
      <c r="Z26" s="244" t="str">
        <f>IF(T27="","",IF(U26="","",IF(V26="","",IF(W26="","",IF(X26="","",IF(Y26="","",(SUM(T26:Y26)/6)))))))</f>
        <v/>
      </c>
      <c r="AA26" s="281" t="str">
        <f t="shared" si="7"/>
        <v/>
      </c>
      <c r="AB26" s="247"/>
      <c r="AC26" s="83"/>
      <c r="AD26" s="83"/>
      <c r="AE26" s="83"/>
      <c r="AF26" s="83"/>
      <c r="AG26" s="83"/>
      <c r="AH26" s="83"/>
      <c r="AI26" s="83"/>
      <c r="AJ26" s="83"/>
      <c r="AK26" s="83"/>
      <c r="AL26" s="228"/>
      <c r="AM26" s="244" t="str">
        <f t="shared" si="8"/>
        <v/>
      </c>
      <c r="AN26" s="245" t="str">
        <f t="shared" si="9"/>
        <v/>
      </c>
      <c r="AO26" s="116"/>
    </row>
    <row r="27" spans="1:41" ht="15.75">
      <c r="A27" s="82">
        <f>список!A24</f>
        <v>23</v>
      </c>
      <c r="B27" s="145" t="str">
        <f>IF(список!B24="","",список!B24)</f>
        <v/>
      </c>
      <c r="C27" s="91">
        <f>IF(список!C24="","",список!C24)</f>
        <v>0</v>
      </c>
      <c r="D27" s="243"/>
      <c r="E27" s="244" t="str">
        <f t="shared" si="0"/>
        <v/>
      </c>
      <c r="F27" s="245" t="str">
        <f t="shared" si="1"/>
        <v/>
      </c>
      <c r="G27" s="193"/>
      <c r="H27" s="196"/>
      <c r="I27" s="193"/>
      <c r="J27" s="237"/>
      <c r="K27" s="244" t="str">
        <f t="shared" si="2"/>
        <v/>
      </c>
      <c r="L27" s="245" t="str">
        <f t="shared" si="3"/>
        <v/>
      </c>
      <c r="M27" s="193"/>
      <c r="N27" s="193"/>
      <c r="O27" s="193"/>
      <c r="P27" s="193"/>
      <c r="Q27" s="237"/>
      <c r="R27" s="244" t="str">
        <f t="shared" si="4"/>
        <v/>
      </c>
      <c r="S27" s="245" t="str">
        <f t="shared" si="5"/>
        <v/>
      </c>
      <c r="T27" s="193"/>
      <c r="U27" s="193"/>
      <c r="V27" s="193"/>
      <c r="W27" s="193"/>
      <c r="X27" s="193"/>
      <c r="Y27" s="237"/>
      <c r="Z27" s="244" t="e">
        <f>IF(#REF!="","",IF(U27="","",IF(V27="","",IF(W27="","",IF(X27="","",IF(Y27="","",(SUM(T27:Y27)/6)))))))</f>
        <v>#REF!</v>
      </c>
      <c r="AA27" s="281" t="e">
        <f t="shared" si="7"/>
        <v>#REF!</v>
      </c>
      <c r="AB27" s="247"/>
      <c r="AC27" s="83"/>
      <c r="AD27" s="83"/>
      <c r="AE27" s="83"/>
      <c r="AF27" s="83"/>
      <c r="AG27" s="83"/>
      <c r="AH27" s="83"/>
      <c r="AI27" s="83"/>
      <c r="AJ27" s="83"/>
      <c r="AK27" s="83"/>
      <c r="AL27" s="228"/>
      <c r="AM27" s="244" t="str">
        <f t="shared" si="8"/>
        <v/>
      </c>
      <c r="AN27" s="245" t="str">
        <f t="shared" si="9"/>
        <v/>
      </c>
      <c r="AO27" s="116"/>
    </row>
    <row r="28" spans="1:41">
      <c r="A28" s="82">
        <f>список!A25</f>
        <v>24</v>
      </c>
      <c r="B28" s="145" t="str">
        <f>IF(список!B25="","",список!B25)</f>
        <v/>
      </c>
      <c r="C28" s="91">
        <f>IF(список!C25="","",список!C25)</f>
        <v>0</v>
      </c>
      <c r="D28" s="243"/>
      <c r="E28" s="244" t="str">
        <f t="shared" si="0"/>
        <v/>
      </c>
      <c r="F28" s="245" t="str">
        <f t="shared" si="1"/>
        <v/>
      </c>
      <c r="G28" s="193"/>
      <c r="H28" s="193"/>
      <c r="I28" s="193"/>
      <c r="J28" s="237"/>
      <c r="K28" s="244" t="str">
        <f t="shared" si="2"/>
        <v/>
      </c>
      <c r="L28" s="245" t="str">
        <f t="shared" si="3"/>
        <v/>
      </c>
      <c r="M28" s="193"/>
      <c r="N28" s="193"/>
      <c r="O28" s="193"/>
      <c r="P28" s="193"/>
      <c r="Q28" s="237"/>
      <c r="R28" s="244" t="str">
        <f t="shared" si="4"/>
        <v/>
      </c>
      <c r="S28" s="245" t="str">
        <f t="shared" si="5"/>
        <v/>
      </c>
      <c r="T28" s="193"/>
      <c r="U28" s="193"/>
      <c r="V28" s="193"/>
      <c r="W28" s="193"/>
      <c r="X28" s="193"/>
      <c r="Y28" s="237"/>
      <c r="Z28" s="244" t="str">
        <f t="shared" si="6"/>
        <v/>
      </c>
      <c r="AA28" s="281" t="str">
        <f t="shared" si="7"/>
        <v/>
      </c>
      <c r="AB28" s="247"/>
      <c r="AC28" s="83"/>
      <c r="AD28" s="83"/>
      <c r="AE28" s="83"/>
      <c r="AF28" s="83"/>
      <c r="AG28" s="83"/>
      <c r="AH28" s="83"/>
      <c r="AI28" s="83"/>
      <c r="AJ28" s="83"/>
      <c r="AK28" s="83"/>
      <c r="AL28" s="228"/>
      <c r="AM28" s="244" t="str">
        <f t="shared" si="8"/>
        <v/>
      </c>
      <c r="AN28" s="245" t="str">
        <f t="shared" si="9"/>
        <v/>
      </c>
      <c r="AO28" s="116"/>
    </row>
    <row r="29" spans="1:41">
      <c r="A29" s="82">
        <f>список!A26</f>
        <v>25</v>
      </c>
      <c r="B29" s="145" t="str">
        <f>IF(список!B26="","",список!B26)</f>
        <v/>
      </c>
      <c r="C29" s="91">
        <f>IF(список!C26="","",список!C26)</f>
        <v>0</v>
      </c>
      <c r="D29" s="237"/>
      <c r="E29" s="244" t="str">
        <f t="shared" si="0"/>
        <v/>
      </c>
      <c r="F29" s="245" t="str">
        <f t="shared" si="1"/>
        <v/>
      </c>
      <c r="G29" s="193"/>
      <c r="H29" s="193"/>
      <c r="I29" s="193"/>
      <c r="J29" s="237"/>
      <c r="K29" s="244" t="str">
        <f t="shared" si="2"/>
        <v/>
      </c>
      <c r="L29" s="245" t="str">
        <f t="shared" si="3"/>
        <v/>
      </c>
      <c r="M29" s="193"/>
      <c r="N29" s="193"/>
      <c r="O29" s="193"/>
      <c r="P29" s="193"/>
      <c r="Q29" s="237"/>
      <c r="R29" s="244" t="str">
        <f t="shared" si="4"/>
        <v/>
      </c>
      <c r="S29" s="245" t="str">
        <f t="shared" si="5"/>
        <v/>
      </c>
      <c r="T29" s="193"/>
      <c r="U29" s="193"/>
      <c r="V29" s="193"/>
      <c r="W29" s="193"/>
      <c r="X29" s="193"/>
      <c r="Y29" s="237"/>
      <c r="Z29" s="244" t="str">
        <f t="shared" si="6"/>
        <v/>
      </c>
      <c r="AA29" s="281" t="str">
        <f t="shared" si="7"/>
        <v/>
      </c>
      <c r="AB29" s="247"/>
      <c r="AC29" s="84"/>
      <c r="AD29" s="83"/>
      <c r="AE29" s="83"/>
      <c r="AF29" s="83"/>
      <c r="AG29" s="83"/>
      <c r="AH29" s="83"/>
      <c r="AI29" s="83"/>
      <c r="AJ29" s="83"/>
      <c r="AK29" s="83"/>
      <c r="AL29" s="228"/>
      <c r="AM29" s="244" t="str">
        <f t="shared" si="8"/>
        <v/>
      </c>
      <c r="AN29" s="245" t="str">
        <f t="shared" si="9"/>
        <v/>
      </c>
      <c r="AO29" s="116"/>
    </row>
    <row r="30" spans="1:41">
      <c r="A30" s="82">
        <f>список!A27</f>
        <v>26</v>
      </c>
      <c r="B30" s="145" t="str">
        <f>IF(список!B27="","",список!B27)</f>
        <v/>
      </c>
      <c r="C30" s="91">
        <f>IF(список!C27="","",список!C27)</f>
        <v>0</v>
      </c>
      <c r="D30" s="237"/>
      <c r="E30" s="244" t="str">
        <f t="shared" si="0"/>
        <v/>
      </c>
      <c r="F30" s="245" t="str">
        <f t="shared" si="1"/>
        <v/>
      </c>
      <c r="G30" s="193"/>
      <c r="H30" s="193"/>
      <c r="I30" s="193"/>
      <c r="J30" s="237"/>
      <c r="K30" s="244" t="str">
        <f t="shared" si="2"/>
        <v/>
      </c>
      <c r="L30" s="245" t="str">
        <f t="shared" si="3"/>
        <v/>
      </c>
      <c r="M30" s="193"/>
      <c r="N30" s="193"/>
      <c r="O30" s="193"/>
      <c r="P30" s="193"/>
      <c r="Q30" s="237"/>
      <c r="R30" s="244" t="str">
        <f t="shared" si="4"/>
        <v/>
      </c>
      <c r="S30" s="245" t="str">
        <f t="shared" si="5"/>
        <v/>
      </c>
      <c r="T30" s="193"/>
      <c r="U30" s="193"/>
      <c r="V30" s="193"/>
      <c r="W30" s="193"/>
      <c r="X30" s="193"/>
      <c r="Y30" s="237"/>
      <c r="Z30" s="244" t="str">
        <f t="shared" si="6"/>
        <v/>
      </c>
      <c r="AA30" s="281" t="str">
        <f t="shared" si="7"/>
        <v/>
      </c>
      <c r="AB30" s="247"/>
      <c r="AC30" s="83"/>
      <c r="AD30" s="83"/>
      <c r="AE30" s="83"/>
      <c r="AF30" s="83"/>
      <c r="AG30" s="83"/>
      <c r="AH30" s="83"/>
      <c r="AI30" s="83"/>
      <c r="AJ30" s="83"/>
      <c r="AK30" s="83"/>
      <c r="AL30" s="228"/>
      <c r="AM30" s="244" t="str">
        <f t="shared" si="8"/>
        <v/>
      </c>
      <c r="AN30" s="245" t="str">
        <f t="shared" si="9"/>
        <v/>
      </c>
      <c r="AO30" s="116"/>
    </row>
    <row r="31" spans="1:41">
      <c r="A31" s="82">
        <f>список!A28</f>
        <v>27</v>
      </c>
      <c r="B31" s="145" t="str">
        <f>IF(список!B28="","",список!B28)</f>
        <v/>
      </c>
      <c r="C31" s="91">
        <f>IF(список!C28="","",список!C28)</f>
        <v>0</v>
      </c>
      <c r="D31" s="237"/>
      <c r="E31" s="244" t="str">
        <f t="shared" si="0"/>
        <v/>
      </c>
      <c r="F31" s="245" t="str">
        <f t="shared" si="1"/>
        <v/>
      </c>
      <c r="G31" s="193"/>
      <c r="H31" s="193"/>
      <c r="I31" s="193"/>
      <c r="J31" s="237"/>
      <c r="K31" s="244" t="str">
        <f t="shared" si="2"/>
        <v/>
      </c>
      <c r="L31" s="245" t="str">
        <f t="shared" si="3"/>
        <v/>
      </c>
      <c r="M31" s="193"/>
      <c r="N31" s="193"/>
      <c r="O31" s="193"/>
      <c r="P31" s="193"/>
      <c r="Q31" s="237"/>
      <c r="R31" s="244" t="str">
        <f t="shared" si="4"/>
        <v/>
      </c>
      <c r="S31" s="245" t="str">
        <f t="shared" si="5"/>
        <v/>
      </c>
      <c r="T31" s="193"/>
      <c r="U31" s="193"/>
      <c r="V31" s="193"/>
      <c r="W31" s="193"/>
      <c r="X31" s="193"/>
      <c r="Y31" s="237"/>
      <c r="Z31" s="244" t="str">
        <f t="shared" si="6"/>
        <v/>
      </c>
      <c r="AA31" s="281" t="str">
        <f t="shared" si="7"/>
        <v/>
      </c>
      <c r="AB31" s="247"/>
      <c r="AC31" s="83"/>
      <c r="AD31" s="83"/>
      <c r="AE31" s="83"/>
      <c r="AF31" s="83"/>
      <c r="AG31" s="83"/>
      <c r="AH31" s="83"/>
      <c r="AI31" s="83"/>
      <c r="AJ31" s="83"/>
      <c r="AK31" s="83"/>
      <c r="AL31" s="228"/>
      <c r="AM31" s="244" t="str">
        <f t="shared" si="8"/>
        <v/>
      </c>
      <c r="AN31" s="245" t="str">
        <f t="shared" si="9"/>
        <v/>
      </c>
      <c r="AO31" s="116"/>
    </row>
    <row r="32" spans="1:41">
      <c r="A32" s="82">
        <f>список!A29</f>
        <v>28</v>
      </c>
      <c r="B32" s="145" t="str">
        <f>IF(список!B29="","",список!B29)</f>
        <v/>
      </c>
      <c r="C32" s="91">
        <f>IF(список!C29="","",список!C29)</f>
        <v>0</v>
      </c>
      <c r="D32" s="237"/>
      <c r="E32" s="244" t="str">
        <f t="shared" si="0"/>
        <v/>
      </c>
      <c r="F32" s="245" t="str">
        <f t="shared" si="1"/>
        <v/>
      </c>
      <c r="G32" s="193"/>
      <c r="H32" s="193"/>
      <c r="I32" s="193"/>
      <c r="J32" s="237"/>
      <c r="K32" s="244" t="str">
        <f t="shared" si="2"/>
        <v/>
      </c>
      <c r="L32" s="245" t="str">
        <f t="shared" si="3"/>
        <v/>
      </c>
      <c r="M32" s="193"/>
      <c r="N32" s="193"/>
      <c r="O32" s="193"/>
      <c r="P32" s="193"/>
      <c r="Q32" s="237"/>
      <c r="R32" s="244" t="str">
        <f t="shared" si="4"/>
        <v/>
      </c>
      <c r="S32" s="245" t="str">
        <f t="shared" si="5"/>
        <v/>
      </c>
      <c r="T32" s="193"/>
      <c r="U32" s="193"/>
      <c r="V32" s="193"/>
      <c r="W32" s="193"/>
      <c r="X32" s="193"/>
      <c r="Y32" s="237"/>
      <c r="Z32" s="244" t="str">
        <f t="shared" si="6"/>
        <v/>
      </c>
      <c r="AA32" s="281" t="str">
        <f t="shared" si="7"/>
        <v/>
      </c>
      <c r="AB32" s="247"/>
      <c r="AC32" s="83"/>
      <c r="AD32" s="83"/>
      <c r="AE32" s="83"/>
      <c r="AF32" s="83"/>
      <c r="AG32" s="83"/>
      <c r="AH32" s="83"/>
      <c r="AI32" s="83"/>
      <c r="AJ32" s="83"/>
      <c r="AK32" s="83"/>
      <c r="AL32" s="228"/>
      <c r="AM32" s="244" t="str">
        <f t="shared" si="8"/>
        <v/>
      </c>
      <c r="AN32" s="245" t="str">
        <f t="shared" si="9"/>
        <v/>
      </c>
      <c r="AO32" s="116"/>
    </row>
    <row r="33" spans="1:41">
      <c r="A33" s="82">
        <f>список!A30</f>
        <v>29</v>
      </c>
      <c r="B33" s="145" t="str">
        <f>IF(список!B30="","",список!B30)</f>
        <v/>
      </c>
      <c r="C33" s="91">
        <f>IF(список!C30="","",список!C30)</f>
        <v>0</v>
      </c>
      <c r="D33" s="237"/>
      <c r="E33" s="244" t="str">
        <f t="shared" si="0"/>
        <v/>
      </c>
      <c r="F33" s="245" t="str">
        <f t="shared" si="1"/>
        <v/>
      </c>
      <c r="G33" s="193"/>
      <c r="H33" s="193"/>
      <c r="I33" s="193"/>
      <c r="J33" s="237"/>
      <c r="K33" s="244" t="str">
        <f t="shared" si="2"/>
        <v/>
      </c>
      <c r="L33" s="245" t="str">
        <f t="shared" si="3"/>
        <v/>
      </c>
      <c r="M33" s="193"/>
      <c r="N33" s="193"/>
      <c r="O33" s="193"/>
      <c r="P33" s="193"/>
      <c r="Q33" s="237"/>
      <c r="R33" s="244" t="str">
        <f t="shared" si="4"/>
        <v/>
      </c>
      <c r="S33" s="245" t="str">
        <f t="shared" si="5"/>
        <v/>
      </c>
      <c r="T33" s="193"/>
      <c r="U33" s="193"/>
      <c r="V33" s="193"/>
      <c r="W33" s="193"/>
      <c r="X33" s="193"/>
      <c r="Y33" s="237"/>
      <c r="Z33" s="244" t="str">
        <f t="shared" si="6"/>
        <v/>
      </c>
      <c r="AA33" s="281" t="str">
        <f t="shared" si="7"/>
        <v/>
      </c>
      <c r="AB33" s="247"/>
      <c r="AC33" s="83"/>
      <c r="AD33" s="83"/>
      <c r="AE33" s="83"/>
      <c r="AF33" s="83"/>
      <c r="AG33" s="83"/>
      <c r="AH33" s="83"/>
      <c r="AI33" s="83"/>
      <c r="AJ33" s="83"/>
      <c r="AK33" s="83"/>
      <c r="AL33" s="228"/>
      <c r="AM33" s="244" t="str">
        <f t="shared" si="8"/>
        <v/>
      </c>
      <c r="AN33" s="245" t="str">
        <f t="shared" si="9"/>
        <v/>
      </c>
      <c r="AO33" s="116"/>
    </row>
    <row r="34" spans="1:41">
      <c r="A34" s="82">
        <f>список!A31</f>
        <v>30</v>
      </c>
      <c r="B34" s="145" t="str">
        <f>IF(список!B31="","",список!B31)</f>
        <v/>
      </c>
      <c r="C34" s="91">
        <f>IF(список!C31="","",список!C31)</f>
        <v>0</v>
      </c>
      <c r="D34" s="237"/>
      <c r="E34" s="244" t="str">
        <f t="shared" si="0"/>
        <v/>
      </c>
      <c r="F34" s="245" t="str">
        <f t="shared" si="1"/>
        <v/>
      </c>
      <c r="G34" s="193"/>
      <c r="H34" s="193"/>
      <c r="I34" s="193"/>
      <c r="J34" s="237"/>
      <c r="K34" s="244" t="str">
        <f t="shared" si="2"/>
        <v/>
      </c>
      <c r="L34" s="245" t="str">
        <f t="shared" si="3"/>
        <v/>
      </c>
      <c r="M34" s="193"/>
      <c r="N34" s="193"/>
      <c r="O34" s="193"/>
      <c r="P34" s="193"/>
      <c r="Q34" s="237"/>
      <c r="R34" s="244" t="str">
        <f t="shared" si="4"/>
        <v/>
      </c>
      <c r="S34" s="245" t="str">
        <f t="shared" si="5"/>
        <v/>
      </c>
      <c r="T34" s="193"/>
      <c r="U34" s="193"/>
      <c r="V34" s="193"/>
      <c r="W34" s="193"/>
      <c r="X34" s="193"/>
      <c r="Y34" s="237"/>
      <c r="Z34" s="244" t="str">
        <f t="shared" si="6"/>
        <v/>
      </c>
      <c r="AA34" s="281" t="str">
        <f t="shared" si="7"/>
        <v/>
      </c>
      <c r="AB34" s="247"/>
      <c r="AC34" s="83"/>
      <c r="AD34" s="83"/>
      <c r="AE34" s="83"/>
      <c r="AF34" s="83"/>
      <c r="AG34" s="83"/>
      <c r="AH34" s="83"/>
      <c r="AI34" s="83"/>
      <c r="AJ34" s="83"/>
      <c r="AK34" s="83"/>
      <c r="AL34" s="228"/>
      <c r="AM34" s="244" t="str">
        <f t="shared" si="8"/>
        <v/>
      </c>
      <c r="AN34" s="245" t="str">
        <f t="shared" si="9"/>
        <v/>
      </c>
      <c r="AO34" s="116"/>
    </row>
    <row r="35" spans="1:41">
      <c r="A35" s="82" t="e">
        <f>список!#REF!</f>
        <v>#REF!</v>
      </c>
      <c r="B35" s="145" t="e">
        <f>IF(список!#REF!="","",список!#REF!)</f>
        <v>#REF!</v>
      </c>
      <c r="C35" s="91" t="e">
        <f>IF(список!#REF!="","",список!#REF!)</f>
        <v>#REF!</v>
      </c>
      <c r="D35" s="237"/>
      <c r="E35" s="244" t="str">
        <f t="shared" si="0"/>
        <v/>
      </c>
      <c r="F35" s="245" t="str">
        <f t="shared" si="1"/>
        <v/>
      </c>
      <c r="G35" s="193"/>
      <c r="H35" s="193"/>
      <c r="I35" s="193"/>
      <c r="J35" s="237"/>
      <c r="K35" s="244" t="str">
        <f t="shared" si="2"/>
        <v/>
      </c>
      <c r="L35" s="245" t="str">
        <f t="shared" si="3"/>
        <v/>
      </c>
      <c r="M35" s="193"/>
      <c r="N35" s="193"/>
      <c r="O35" s="193"/>
      <c r="P35" s="193"/>
      <c r="Q35" s="237"/>
      <c r="R35" s="244" t="str">
        <f t="shared" si="4"/>
        <v/>
      </c>
      <c r="S35" s="245" t="str">
        <f t="shared" si="5"/>
        <v/>
      </c>
      <c r="T35" s="193"/>
      <c r="U35" s="193"/>
      <c r="V35" s="193"/>
      <c r="W35" s="193"/>
      <c r="X35" s="193"/>
      <c r="Y35" s="237"/>
      <c r="Z35" s="244" t="str">
        <f t="shared" si="6"/>
        <v/>
      </c>
      <c r="AA35" s="281" t="str">
        <f t="shared" si="7"/>
        <v/>
      </c>
      <c r="AB35" s="247"/>
      <c r="AC35" s="83"/>
      <c r="AD35" s="83"/>
      <c r="AE35" s="83"/>
      <c r="AF35" s="83"/>
      <c r="AG35" s="83"/>
      <c r="AH35" s="83"/>
      <c r="AI35" s="83"/>
      <c r="AJ35" s="83"/>
      <c r="AK35" s="83"/>
      <c r="AL35" s="228"/>
      <c r="AM35" s="244" t="str">
        <f t="shared" si="8"/>
        <v/>
      </c>
      <c r="AN35" s="245" t="str">
        <f t="shared" si="9"/>
        <v/>
      </c>
      <c r="AO35" s="116"/>
    </row>
    <row r="36" spans="1:41">
      <c r="A36" s="82" t="e">
        <f>список!#REF!</f>
        <v>#REF!</v>
      </c>
      <c r="B36" s="145" t="e">
        <f>IF(список!#REF!="","",список!#REF!)</f>
        <v>#REF!</v>
      </c>
      <c r="C36" s="91" t="e">
        <f>IF(список!#REF!="","",список!#REF!)</f>
        <v>#REF!</v>
      </c>
      <c r="D36" s="243"/>
      <c r="E36" s="244" t="str">
        <f t="shared" si="0"/>
        <v/>
      </c>
      <c r="F36" s="245" t="str">
        <f t="shared" si="1"/>
        <v/>
      </c>
      <c r="G36" s="193"/>
      <c r="H36" s="193"/>
      <c r="I36" s="193"/>
      <c r="J36" s="237"/>
      <c r="K36" s="244" t="str">
        <f t="shared" si="2"/>
        <v/>
      </c>
      <c r="L36" s="245" t="str">
        <f t="shared" si="3"/>
        <v/>
      </c>
      <c r="M36" s="193"/>
      <c r="N36" s="193"/>
      <c r="O36" s="193"/>
      <c r="P36" s="193"/>
      <c r="Q36" s="237"/>
      <c r="R36" s="244" t="str">
        <f t="shared" si="4"/>
        <v/>
      </c>
      <c r="S36" s="245" t="str">
        <f t="shared" si="5"/>
        <v/>
      </c>
      <c r="T36" s="193"/>
      <c r="U36" s="193"/>
      <c r="V36" s="193"/>
      <c r="W36" s="193"/>
      <c r="X36" s="193"/>
      <c r="Y36" s="237"/>
      <c r="Z36" s="244" t="str">
        <f t="shared" si="6"/>
        <v/>
      </c>
      <c r="AA36" s="281" t="str">
        <f t="shared" si="7"/>
        <v/>
      </c>
      <c r="AB36" s="248"/>
      <c r="AC36" s="83"/>
      <c r="AD36" s="83"/>
      <c r="AE36" s="83"/>
      <c r="AF36" s="83"/>
      <c r="AG36" s="83"/>
      <c r="AH36" s="83"/>
      <c r="AI36" s="83"/>
      <c r="AJ36" s="83"/>
      <c r="AK36" s="83"/>
      <c r="AL36" s="228"/>
      <c r="AM36" s="244" t="str">
        <f t="shared" si="8"/>
        <v/>
      </c>
      <c r="AN36" s="245" t="str">
        <f t="shared" si="9"/>
        <v/>
      </c>
      <c r="AO36" s="116"/>
    </row>
    <row r="37" spans="1:41">
      <c r="A37" s="82" t="e">
        <f>список!#REF!</f>
        <v>#REF!</v>
      </c>
      <c r="B37" s="145" t="e">
        <f>IF(список!#REF!="","",список!#REF!)</f>
        <v>#REF!</v>
      </c>
      <c r="C37" s="91" t="e">
        <f>IF(список!#REF!="","",список!#REF!)</f>
        <v>#REF!</v>
      </c>
      <c r="D37" s="228"/>
      <c r="E37" s="244" t="str">
        <f t="shared" si="0"/>
        <v/>
      </c>
      <c r="F37" s="245" t="str">
        <f t="shared" si="1"/>
        <v/>
      </c>
      <c r="G37" s="193"/>
      <c r="H37" s="193"/>
      <c r="I37" s="193"/>
      <c r="J37" s="237"/>
      <c r="K37" s="244" t="str">
        <f t="shared" si="2"/>
        <v/>
      </c>
      <c r="L37" s="245" t="str">
        <f t="shared" si="3"/>
        <v/>
      </c>
      <c r="M37" s="193"/>
      <c r="N37" s="193"/>
      <c r="O37" s="193"/>
      <c r="P37" s="193"/>
      <c r="Q37" s="237"/>
      <c r="R37" s="244" t="str">
        <f t="shared" ref="R37:R39" si="11">IF(M37="","",IF(N37="","",IF(O37="","",IF(P37="","",IF(Q37="","",SUM(M37:Q37)/5)))))</f>
        <v/>
      </c>
      <c r="S37" s="245" t="str">
        <f t="shared" si="5"/>
        <v/>
      </c>
      <c r="T37" s="230"/>
      <c r="U37" s="83"/>
      <c r="V37" s="83"/>
      <c r="W37" s="83"/>
      <c r="X37" s="83"/>
      <c r="Y37" s="228"/>
      <c r="Z37" s="244" t="str">
        <f t="shared" si="6"/>
        <v/>
      </c>
      <c r="AA37" s="281" t="str">
        <f t="shared" si="7"/>
        <v/>
      </c>
      <c r="AB37" s="248"/>
      <c r="AC37" s="83"/>
      <c r="AD37" s="83"/>
      <c r="AE37" s="83"/>
      <c r="AF37" s="83"/>
      <c r="AG37" s="83"/>
      <c r="AH37" s="83"/>
      <c r="AI37" s="83"/>
      <c r="AJ37" s="83"/>
      <c r="AK37" s="83"/>
      <c r="AL37" s="228"/>
      <c r="AM37" s="244" t="str">
        <f t="shared" si="8"/>
        <v/>
      </c>
      <c r="AN37" s="245" t="str">
        <f t="shared" si="9"/>
        <v/>
      </c>
      <c r="AO37" s="116"/>
    </row>
    <row r="38" spans="1:41">
      <c r="A38" s="82" t="e">
        <f>список!#REF!</f>
        <v>#REF!</v>
      </c>
      <c r="B38" s="145" t="e">
        <f>IF(список!#REF!="","",список!#REF!)</f>
        <v>#REF!</v>
      </c>
      <c r="C38" s="91" t="e">
        <f>IF(список!#REF!="","",список!#REF!)</f>
        <v>#REF!</v>
      </c>
      <c r="D38" s="86"/>
      <c r="E38" s="244" t="str">
        <f t="shared" si="0"/>
        <v/>
      </c>
      <c r="F38" s="245" t="str">
        <f t="shared" si="1"/>
        <v/>
      </c>
      <c r="G38" s="231"/>
      <c r="H38" s="84"/>
      <c r="I38" s="84"/>
      <c r="J38" s="229"/>
      <c r="K38" s="244" t="str">
        <f t="shared" si="2"/>
        <v/>
      </c>
      <c r="L38" s="245" t="str">
        <f t="shared" si="3"/>
        <v/>
      </c>
      <c r="M38" s="193"/>
      <c r="N38" s="193"/>
      <c r="O38" s="193"/>
      <c r="P38" s="193"/>
      <c r="Q38" s="237"/>
      <c r="R38" s="244" t="str">
        <f t="shared" si="11"/>
        <v/>
      </c>
      <c r="S38" s="245" t="str">
        <f t="shared" si="5"/>
        <v/>
      </c>
      <c r="T38" s="231"/>
      <c r="U38" s="84"/>
      <c r="V38" s="84"/>
      <c r="W38" s="84"/>
      <c r="X38" s="84"/>
      <c r="Y38" s="229"/>
      <c r="Z38" s="244" t="str">
        <f t="shared" si="6"/>
        <v/>
      </c>
      <c r="AA38" s="281" t="str">
        <f t="shared" si="7"/>
        <v/>
      </c>
      <c r="AB38" s="231"/>
      <c r="AC38" s="84"/>
      <c r="AD38" s="84"/>
      <c r="AE38" s="84"/>
      <c r="AF38" s="84"/>
      <c r="AG38" s="84"/>
      <c r="AH38" s="84"/>
      <c r="AI38" s="84"/>
      <c r="AJ38" s="84"/>
      <c r="AK38" s="84"/>
      <c r="AL38" s="229"/>
      <c r="AM38" s="244" t="str">
        <f t="shared" si="8"/>
        <v/>
      </c>
      <c r="AN38" s="245" t="str">
        <f t="shared" si="9"/>
        <v/>
      </c>
      <c r="AO38" s="116"/>
    </row>
    <row r="39" spans="1:41" ht="15.75" thickBot="1">
      <c r="A39" s="82" t="e">
        <f>список!#REF!</f>
        <v>#REF!</v>
      </c>
      <c r="B39" s="145" t="e">
        <f>IF(список!#REF!="","",список!#REF!)</f>
        <v>#REF!</v>
      </c>
      <c r="C39" s="91" t="e">
        <f>IF(список!#REF!="","",список!#REF!)</f>
        <v>#REF!</v>
      </c>
      <c r="D39" s="229"/>
      <c r="E39" s="279" t="str">
        <f t="shared" si="0"/>
        <v/>
      </c>
      <c r="F39" s="280" t="str">
        <f t="shared" si="1"/>
        <v/>
      </c>
      <c r="G39" s="231"/>
      <c r="H39" s="84"/>
      <c r="I39" s="84"/>
      <c r="J39" s="229"/>
      <c r="K39" s="279" t="str">
        <f t="shared" si="2"/>
        <v/>
      </c>
      <c r="L39" s="280" t="str">
        <f t="shared" si="3"/>
        <v/>
      </c>
      <c r="M39" s="193"/>
      <c r="N39" s="193"/>
      <c r="O39" s="193"/>
      <c r="P39" s="193"/>
      <c r="Q39" s="237"/>
      <c r="R39" s="279" t="str">
        <f t="shared" si="11"/>
        <v/>
      </c>
      <c r="S39" s="280" t="str">
        <f t="shared" si="5"/>
        <v/>
      </c>
      <c r="T39" s="231"/>
      <c r="U39" s="84"/>
      <c r="V39" s="84"/>
      <c r="W39" s="84"/>
      <c r="X39" s="84"/>
      <c r="Y39" s="229"/>
      <c r="Z39" s="279" t="str">
        <f t="shared" si="6"/>
        <v/>
      </c>
      <c r="AA39" s="282" t="str">
        <f t="shared" si="7"/>
        <v/>
      </c>
      <c r="AB39" s="231"/>
      <c r="AC39" s="84"/>
      <c r="AD39" s="84"/>
      <c r="AE39" s="84"/>
      <c r="AF39" s="84"/>
      <c r="AG39" s="84"/>
      <c r="AH39" s="84"/>
      <c r="AI39" s="84"/>
      <c r="AJ39" s="84"/>
      <c r="AK39" s="84"/>
      <c r="AL39" s="229"/>
      <c r="AM39" s="279" t="str">
        <f t="shared" si="8"/>
        <v/>
      </c>
      <c r="AN39" s="280" t="str">
        <f t="shared" si="9"/>
        <v/>
      </c>
      <c r="AO39" s="116"/>
    </row>
    <row r="40" spans="1:41">
      <c r="E40" s="85"/>
      <c r="F40" s="85"/>
      <c r="K40" s="85"/>
      <c r="L40" s="85"/>
      <c r="R40" s="85"/>
      <c r="S40" s="85"/>
      <c r="Z40" s="85"/>
      <c r="AA40" s="85"/>
      <c r="AM40" s="85"/>
      <c r="AN40" s="85"/>
    </row>
  </sheetData>
  <sheetProtection password="CC6F" sheet="1" objects="1" scenarios="1" selectLockedCells="1"/>
  <mergeCells count="15">
    <mergeCell ref="A1:AN1"/>
    <mergeCell ref="AM4:AN4"/>
    <mergeCell ref="A2:AN2"/>
    <mergeCell ref="E4:F4"/>
    <mergeCell ref="K4:L4"/>
    <mergeCell ref="R4:S4"/>
    <mergeCell ref="Z4:AA4"/>
    <mergeCell ref="D3:F3"/>
    <mergeCell ref="G3:L3"/>
    <mergeCell ref="M3:S3"/>
    <mergeCell ref="T3:AA3"/>
    <mergeCell ref="B3:B4"/>
    <mergeCell ref="A3:A4"/>
    <mergeCell ref="C3:C4"/>
    <mergeCell ref="AB3:AN3"/>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69"/>
      <c r="B1" s="369"/>
      <c r="C1" s="369"/>
      <c r="D1" s="369"/>
      <c r="E1" s="369"/>
      <c r="F1" s="369"/>
      <c r="G1" s="369"/>
      <c r="H1" s="369"/>
      <c r="I1" s="369"/>
      <c r="J1" s="369"/>
      <c r="K1" s="369"/>
      <c r="L1" s="369"/>
      <c r="M1" s="369"/>
      <c r="N1" s="369"/>
    </row>
    <row r="2" spans="1:14" ht="15.75">
      <c r="A2" s="1" t="str">
        <f>список!A1</f>
        <v>№</v>
      </c>
      <c r="B2" s="1" t="str">
        <f>список!B1</f>
        <v>Фамилия, имя воспитанника</v>
      </c>
      <c r="C2" s="370">
        <v>1</v>
      </c>
      <c r="D2" s="370"/>
      <c r="E2" s="370">
        <v>2</v>
      </c>
      <c r="F2" s="370"/>
      <c r="G2" s="370">
        <v>3</v>
      </c>
      <c r="H2" s="370"/>
      <c r="I2" s="370">
        <v>4</v>
      </c>
      <c r="J2" s="370"/>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список!A14</f>
        <v>13</v>
      </c>
      <c r="B14" s="1" t="str">
        <f>IF(список!B14="","",список!B14)</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список!A15</f>
        <v>14</v>
      </c>
      <c r="B15" s="1" t="str">
        <f>IF(список!B15="","",список!B15)</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список!A16</f>
        <v>15</v>
      </c>
      <c r="B16" s="1" t="str">
        <f>IF(список!B16="","",список!B16)</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список!A17</f>
        <v>16</v>
      </c>
      <c r="B17" s="1" t="str">
        <f>IF(список!B17="","",список!B17)</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список!A18</f>
        <v>17</v>
      </c>
      <c r="B18" s="1" t="str">
        <f>IF(список!B18="","",список!B18)</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список!A19</f>
        <v>18</v>
      </c>
      <c r="B19" s="1" t="str">
        <f>IF(список!B19="","",список!B19)</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список!A20</f>
        <v>19</v>
      </c>
      <c r="B20" s="1" t="str">
        <f>IF(список!B20="","",список!B20)</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список!A21</f>
        <v>20</v>
      </c>
      <c r="B21" s="1" t="str">
        <f>IF(список!B21="","",список!B21)</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список!A22</f>
        <v>21</v>
      </c>
      <c r="B22" s="1" t="str">
        <f>IF(список!B22="","",список!B22)</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список!A23</f>
        <v>22</v>
      </c>
      <c r="B23" s="1" t="str">
        <f>IF(список!B23="","",список!B23)</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список!A24</f>
        <v>23</v>
      </c>
      <c r="B24" s="1" t="str">
        <f>IF(список!B24="","",список!B24)</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список!A25</f>
        <v>24</v>
      </c>
      <c r="B25" s="1" t="str">
        <f>IF(список!B25="","",список!B25)</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список!A26</f>
        <v>25</v>
      </c>
      <c r="B26" s="1" t="str">
        <f>IF(список!B26="","",список!B26)</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список!A27</f>
        <v>26</v>
      </c>
      <c r="B27" s="1" t="str">
        <f>IF(список!B27="","",список!B27)</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список!A28</f>
        <v>27</v>
      </c>
      <c r="B28" s="1" t="str">
        <f>IF(список!B28="","",список!B28)</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список!A29</f>
        <v>28</v>
      </c>
      <c r="B29" s="1" t="str">
        <f>IF(список!B29="","",список!B29)</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список!A30</f>
        <v>29</v>
      </c>
      <c r="B30" s="1" t="str">
        <f>IF(список!B30="","",список!B30)</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список!A31</f>
        <v>30</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t="e">
        <f>список!#REF!</f>
        <v>#REF!</v>
      </c>
      <c r="B32" s="1" t="e">
        <f>IF(список!#REF!="","",список!#REF!)</f>
        <v>#REF!</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t="e">
        <f>список!#REF!</f>
        <v>#REF!</v>
      </c>
      <c r="B33" s="1" t="e">
        <f>IF(список!#REF!="","",список!#REF!)</f>
        <v>#REF!</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182" priority="6" stopIfTrue="1" operator="equal">
      <formula>"очень высокий"</formula>
    </cfRule>
    <cfRule type="cellIs" dxfId="181" priority="7" stopIfTrue="1" operator="equal">
      <formula>"сниженный"</formula>
    </cfRule>
    <cfRule type="cellIs" dxfId="180" priority="8" stopIfTrue="1" operator="equal">
      <formula>"низкий"</formula>
    </cfRule>
  </conditionalFormatting>
  <conditionalFormatting sqref="L20:L31">
    <cfRule type="containsText" dxfId="179"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72" t="str">
        <f>'[1]сырые баллы'!A1:Y1</f>
        <v>оценка уровня сформированности компонентов учебной деятельности</v>
      </c>
      <c r="B1" s="372"/>
      <c r="C1" s="372"/>
      <c r="D1" s="372"/>
      <c r="E1" s="373"/>
      <c r="F1" s="373"/>
      <c r="G1" s="373"/>
      <c r="H1" s="373"/>
      <c r="I1" s="373"/>
      <c r="J1" s="373"/>
      <c r="K1" s="373"/>
      <c r="L1" s="373"/>
      <c r="M1" s="373"/>
      <c r="N1" s="373"/>
      <c r="O1" s="373"/>
      <c r="P1" s="373"/>
      <c r="Q1" s="373"/>
      <c r="R1" s="373"/>
      <c r="S1" s="373"/>
      <c r="T1" s="373"/>
      <c r="U1" s="373"/>
      <c r="V1" s="373"/>
      <c r="W1" s="373"/>
      <c r="X1" s="373"/>
      <c r="Y1" s="374" t="s">
        <v>8</v>
      </c>
      <c r="Z1" s="375"/>
      <c r="AA1" s="375"/>
      <c r="AB1" s="375"/>
      <c r="AC1" s="375"/>
      <c r="AD1" s="375"/>
      <c r="AE1" s="375"/>
      <c r="AF1" s="375"/>
      <c r="AG1" s="375"/>
      <c r="AH1" s="375"/>
      <c r="AI1" s="375"/>
      <c r="AJ1" s="375"/>
      <c r="AK1" s="376"/>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77" t="str">
        <f>список!A1</f>
        <v>№</v>
      </c>
      <c r="B2" s="377" t="str">
        <f>'[1]сырые баллы'!B2:B3</f>
        <v>Ф.И.</v>
      </c>
      <c r="C2" s="377" t="str">
        <f>'[1]сырые баллы'!C2:C3</f>
        <v>Класс</v>
      </c>
      <c r="D2" s="378" t="str">
        <f>'[1]сырые баллы'!D2:D2</f>
        <v>дата заполнения</v>
      </c>
      <c r="E2" s="381" t="str">
        <f>'[1]сырые баллы'!E2:AO2</f>
        <v>часть А</v>
      </c>
      <c r="F2" s="382"/>
      <c r="G2" s="382"/>
      <c r="H2" s="382"/>
      <c r="I2" s="382"/>
      <c r="J2" s="382"/>
      <c r="K2" s="382"/>
      <c r="L2" s="382"/>
      <c r="M2" s="382"/>
      <c r="N2" s="382"/>
      <c r="O2" s="382"/>
      <c r="P2" s="382"/>
      <c r="Q2" s="382"/>
      <c r="R2" s="382"/>
      <c r="S2" s="382"/>
      <c r="T2" s="382"/>
      <c r="U2" s="382"/>
      <c r="V2" s="382"/>
      <c r="W2" s="382"/>
      <c r="X2" s="382"/>
      <c r="Y2" s="382"/>
      <c r="Z2" s="382"/>
      <c r="AA2" s="382"/>
      <c r="AB2" s="382"/>
      <c r="AC2" s="382"/>
      <c r="AD2" s="383"/>
      <c r="AE2" s="381" t="s">
        <v>7</v>
      </c>
      <c r="AF2" s="382"/>
      <c r="AG2" s="382"/>
      <c r="AH2" s="382"/>
      <c r="AI2" s="382"/>
      <c r="AJ2" s="382"/>
      <c r="AK2" s="382"/>
      <c r="AL2" s="382"/>
      <c r="AM2" s="382"/>
      <c r="AN2" s="382"/>
      <c r="AO2" s="382"/>
      <c r="AP2" s="382"/>
      <c r="AQ2" s="382"/>
      <c r="AR2" s="382"/>
      <c r="AS2" s="382"/>
      <c r="AT2" s="382"/>
      <c r="AU2" s="382"/>
      <c r="AV2" s="382"/>
      <c r="AW2" s="382"/>
      <c r="AX2" s="382"/>
      <c r="AY2" s="382"/>
      <c r="AZ2" s="382"/>
      <c r="BA2" s="382"/>
      <c r="BB2" s="382"/>
      <c r="BC2" s="382"/>
      <c r="BD2" s="382"/>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77"/>
      <c r="B3" s="377"/>
      <c r="C3" s="377"/>
      <c r="D3" s="379"/>
      <c r="E3" s="380">
        <v>1</v>
      </c>
      <c r="F3" s="380"/>
      <c r="G3" s="380">
        <v>2</v>
      </c>
      <c r="H3" s="380"/>
      <c r="I3" s="380">
        <f>'[1]сырые баллы'!G3</f>
        <v>3</v>
      </c>
      <c r="J3" s="380"/>
      <c r="K3" s="380">
        <v>4</v>
      </c>
      <c r="L3" s="380"/>
      <c r="M3" s="380">
        <v>5</v>
      </c>
      <c r="N3" s="380"/>
      <c r="O3" s="380">
        <v>6</v>
      </c>
      <c r="P3" s="380"/>
      <c r="Q3" s="380">
        <v>7</v>
      </c>
      <c r="R3" s="380"/>
      <c r="S3" s="380">
        <v>8</v>
      </c>
      <c r="T3" s="380"/>
      <c r="U3" s="380">
        <v>9</v>
      </c>
      <c r="V3" s="380"/>
      <c r="W3" s="380">
        <v>10</v>
      </c>
      <c r="X3" s="380"/>
      <c r="Y3" s="380">
        <v>11</v>
      </c>
      <c r="Z3" s="380"/>
      <c r="AA3" s="380">
        <v>12</v>
      </c>
      <c r="AB3" s="380"/>
      <c r="AC3" s="380">
        <v>13</v>
      </c>
      <c r="AD3" s="380"/>
      <c r="AE3" s="371">
        <v>1</v>
      </c>
      <c r="AF3" s="371"/>
      <c r="AG3" s="371">
        <v>2</v>
      </c>
      <c r="AH3" s="371"/>
      <c r="AI3" s="371">
        <v>3</v>
      </c>
      <c r="AJ3" s="371"/>
      <c r="AK3" s="371">
        <v>4</v>
      </c>
      <c r="AL3" s="371"/>
      <c r="AM3" s="371">
        <v>5</v>
      </c>
      <c r="AN3" s="371"/>
      <c r="AO3" s="371">
        <v>6</v>
      </c>
      <c r="AP3" s="371"/>
      <c r="AQ3" s="371">
        <v>7</v>
      </c>
      <c r="AR3" s="371"/>
      <c r="AS3" s="371">
        <v>8</v>
      </c>
      <c r="AT3" s="371"/>
      <c r="AU3" s="371">
        <v>9</v>
      </c>
      <c r="AV3" s="371"/>
      <c r="AW3" s="371">
        <v>10</v>
      </c>
      <c r="AX3" s="371"/>
      <c r="AY3" s="371">
        <v>11</v>
      </c>
      <c r="AZ3" s="371"/>
      <c r="BA3" s="371">
        <v>12</v>
      </c>
      <c r="BB3" s="371"/>
      <c r="BC3" s="371">
        <v>13</v>
      </c>
      <c r="BD3" s="371"/>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подготовительная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f>IF(список!C3="","",список!C3)</f>
        <v>0</v>
      </c>
      <c r="D5" s="13" t="str">
        <f>IF(список!D3="","",список!D3)</f>
        <v>подготовительная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f>IF(список!C4="","",список!C4)</f>
        <v>0</v>
      </c>
      <c r="D6" s="13" t="str">
        <f>IF(список!D4="","",список!D4)</f>
        <v>подготовительная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f>IF(список!C5="","",список!C5)</f>
        <v>0</v>
      </c>
      <c r="D7" s="13" t="str">
        <f>IF(список!D5="","",список!D5)</f>
        <v>подготовительная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f>IF(список!C6="","",список!C6)</f>
        <v>0</v>
      </c>
      <c r="D8" s="13" t="str">
        <f>IF(список!D6="","",список!D6)</f>
        <v>подготовительная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f>IF(список!C7="","",список!C7)</f>
        <v>0</v>
      </c>
      <c r="D9" s="13" t="str">
        <f>IF(список!D7="","",список!D7)</f>
        <v>подготовительная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подготовительная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f>IF(список!C9="","",список!C9)</f>
        <v>0</v>
      </c>
      <c r="D11" s="13" t="str">
        <f>IF(список!D9="","",список!D9)</f>
        <v>подготовительная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f>IF(список!C10="","",список!C10)</f>
        <v>0</v>
      </c>
      <c r="D12" s="13" t="str">
        <f>IF(список!D10="","",список!D10)</f>
        <v>подготовительная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f>IF(список!C11="","",список!C11)</f>
        <v>0</v>
      </c>
      <c r="D13" s="13" t="str">
        <f>IF(список!D11="","",список!D11)</f>
        <v>подготовительная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f>IF(список!C12="","",список!C12)</f>
        <v>0</v>
      </c>
      <c r="D14" s="13" t="str">
        <f>IF(список!D12="","",список!D12)</f>
        <v>подготовительная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IF(список!B14="","",список!B14)</f>
        <v/>
      </c>
      <c r="C15" s="1">
        <f>IF(список!C14="","",список!C14)</f>
        <v>0</v>
      </c>
      <c r="D15" s="13" t="str">
        <f>IF(список!D14="","",список!D14)</f>
        <v>подготовительная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IF(список!B15="","",список!B15)</f>
        <v/>
      </c>
      <c r="C16" s="1">
        <f>IF(список!C15="","",список!C15)</f>
        <v>0</v>
      </c>
      <c r="D16" s="13" t="str">
        <f>IF(список!D15="","",список!D15)</f>
        <v>подготовительная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IF(список!B16="","",список!B16)</f>
        <v/>
      </c>
      <c r="C17" s="1">
        <f>IF(список!C16="","",список!C16)</f>
        <v>0</v>
      </c>
      <c r="D17" s="13" t="str">
        <f>IF(список!D16="","",список!D16)</f>
        <v>подготовительная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IF(список!B17="","",список!B17)</f>
        <v/>
      </c>
      <c r="C18" s="1">
        <f>IF(список!C17="","",список!C17)</f>
        <v>0</v>
      </c>
      <c r="D18" s="13" t="str">
        <f>IF(список!D17="","",список!D17)</f>
        <v>подготовительная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IF(список!B18="","",список!B18)</f>
        <v/>
      </c>
      <c r="C19" s="1">
        <f>IF(список!C18="","",список!C18)</f>
        <v>0</v>
      </c>
      <c r="D19" s="13" t="str">
        <f>IF(список!D18="","",список!D18)</f>
        <v>подготовительная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IF(список!B19="","",список!B19)</f>
        <v/>
      </c>
      <c r="C20" s="1">
        <f>IF(список!C19="","",список!C19)</f>
        <v>0</v>
      </c>
      <c r="D20" s="13" t="str">
        <f>IF(список!D19="","",список!D19)</f>
        <v>подготовительная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IF(список!B20="","",список!B20)</f>
        <v/>
      </c>
      <c r="C21" s="1">
        <f>IF(список!C20="","",список!C20)</f>
        <v>0</v>
      </c>
      <c r="D21" s="13" t="str">
        <f>IF(список!D20="","",список!D20)</f>
        <v>подготовительная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IF(список!B21="","",список!B21)</f>
        <v/>
      </c>
      <c r="C22" s="1">
        <f>IF(список!C21="","",список!C21)</f>
        <v>0</v>
      </c>
      <c r="D22" s="13" t="str">
        <f>IF(список!D21="","",список!D21)</f>
        <v>подготовительная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IF(список!B22="","",список!B22)</f>
        <v/>
      </c>
      <c r="C23" s="1">
        <f>IF(список!C22="","",список!C22)</f>
        <v>0</v>
      </c>
      <c r="D23" s="13" t="str">
        <f>IF(список!D22="","",список!D22)</f>
        <v>подготовительная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IF(список!B23="","",список!B23)</f>
        <v/>
      </c>
      <c r="C24" s="1">
        <f>IF(список!C23="","",список!C23)</f>
        <v>0</v>
      </c>
      <c r="D24" s="13" t="str">
        <f>IF(список!D23="","",список!D23)</f>
        <v>подготовительная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IF(список!B24="","",список!B24)</f>
        <v/>
      </c>
      <c r="C25" s="1">
        <f>IF(список!C24="","",список!C24)</f>
        <v>0</v>
      </c>
      <c r="D25" s="13" t="str">
        <f>IF(список!D24="","",список!D24)</f>
        <v>подготовительная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IF(список!B25="","",список!B25)</f>
        <v/>
      </c>
      <c r="C26" s="1">
        <f>IF(список!C25="","",список!C25)</f>
        <v>0</v>
      </c>
      <c r="D26" s="13" t="str">
        <f>IF(список!D25="","",список!D25)</f>
        <v>подготовительная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IF(список!B26="","",список!B26)</f>
        <v/>
      </c>
      <c r="C27" s="1">
        <f>IF(список!C26="","",список!C26)</f>
        <v>0</v>
      </c>
      <c r="D27" s="13" t="str">
        <f>IF(список!D26="","",список!D26)</f>
        <v>подготовительная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IF(список!B27="","",список!B27)</f>
        <v/>
      </c>
      <c r="C28" s="1">
        <f>IF(список!C27="","",список!C27)</f>
        <v>0</v>
      </c>
      <c r="D28" s="13" t="str">
        <f>IF(список!D27="","",список!D27)</f>
        <v>подготовительная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IF(список!B28="","",список!B28)</f>
        <v/>
      </c>
      <c r="C29" s="1">
        <f>IF(список!C28="","",список!C28)</f>
        <v>0</v>
      </c>
      <c r="D29" s="13" t="str">
        <f>IF(список!D28="","",список!D28)</f>
        <v>подготовительная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IF(список!B29="","",список!B29)</f>
        <v/>
      </c>
      <c r="C30" s="1">
        <f>IF(список!C29="","",список!C29)</f>
        <v>0</v>
      </c>
      <c r="D30" s="13" t="str">
        <f>IF(список!D29="","",список!D29)</f>
        <v>подготовительная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IF(список!B30="","",список!B30)</f>
        <v/>
      </c>
      <c r="C31" s="1">
        <f>IF(список!C30="","",список!C30)</f>
        <v>0</v>
      </c>
      <c r="D31" s="13" t="str">
        <f>IF(список!D30="","",список!D30)</f>
        <v>подготовительная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f>IF(список!C8="","",список!C8)</f>
        <v>0</v>
      </c>
      <c r="C32" s="1">
        <f>IF(список!C31="","",список!C31)</f>
        <v>0</v>
      </c>
      <c r="D32" s="13" t="str">
        <f>IF(список!D31="","",список!D31)</f>
        <v>подготовительная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e">
        <f>IF(список!#REF!="","",список!#REF!)</f>
        <v>#REF!</v>
      </c>
      <c r="C33" s="1" t="e">
        <f>IF(список!#REF!="","",список!#REF!)</f>
        <v>#REF!</v>
      </c>
      <c r="D33" s="13" t="e">
        <f>IF(список!#REF!="","",список!#REF!)</f>
        <v>#REF!</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e">
        <f>IF(список!#REF!="","",список!#REF!)</f>
        <v>#REF!</v>
      </c>
      <c r="C34" s="1" t="e">
        <f>IF(список!#REF!="","",список!#REF!)</f>
        <v>#REF!</v>
      </c>
      <c r="D34" s="13" t="e">
        <f>IF(список!#REF!="","",список!#REF!)</f>
        <v>#REF!</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 ref="A1:X1"/>
    <mergeCell ref="Y1:AK1"/>
    <mergeCell ref="A2:A3"/>
    <mergeCell ref="B2:B3"/>
    <mergeCell ref="C2:C3"/>
    <mergeCell ref="D2:D3"/>
    <mergeCell ref="G3:H3"/>
    <mergeCell ref="U3:V3"/>
    <mergeCell ref="AA3:AB3"/>
    <mergeCell ref="AC3:AD3"/>
    <mergeCell ref="AE3:AF3"/>
    <mergeCell ref="AG3:AH3"/>
    <mergeCell ref="AI3:AJ3"/>
    <mergeCell ref="AS3:AT3"/>
    <mergeCell ref="AU3:AV3"/>
    <mergeCell ref="AW3:AX3"/>
    <mergeCell ref="AY3:AZ3"/>
    <mergeCell ref="BA3:BB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87" t="e">
        <f>#REF!</f>
        <v>#REF!</v>
      </c>
      <c r="B1" s="388"/>
      <c r="C1" s="388"/>
      <c r="D1" s="388"/>
      <c r="E1" s="388"/>
      <c r="F1" s="388"/>
      <c r="G1" s="388"/>
      <c r="H1" s="388"/>
      <c r="I1" s="388"/>
      <c r="J1" s="388"/>
      <c r="K1" s="388"/>
      <c r="L1" s="388"/>
      <c r="M1" s="388"/>
      <c r="N1" s="388"/>
      <c r="O1" s="388"/>
      <c r="P1" s="388"/>
      <c r="Q1" s="388"/>
      <c r="R1" s="388" t="s">
        <v>11</v>
      </c>
      <c r="S1" s="388"/>
      <c r="T1" s="388"/>
      <c r="U1" s="388"/>
      <c r="V1" s="388"/>
      <c r="W1" s="388"/>
      <c r="X1" s="388"/>
      <c r="Y1" s="388"/>
      <c r="Z1" s="388"/>
      <c r="AA1" s="388"/>
      <c r="AB1" s="388"/>
      <c r="AC1" s="388"/>
      <c r="AD1" s="388"/>
      <c r="AE1" s="388"/>
      <c r="AF1" s="388"/>
      <c r="AG1" s="388"/>
      <c r="AH1" s="388"/>
      <c r="AI1" s="388"/>
      <c r="AJ1" s="14"/>
      <c r="AK1" s="14"/>
      <c r="AL1" s="14"/>
      <c r="AM1" s="14"/>
      <c r="AN1" s="14"/>
      <c r="AO1" s="14"/>
      <c r="AP1" s="14"/>
      <c r="AQ1" s="14"/>
      <c r="AR1" s="15"/>
    </row>
    <row r="2" spans="1:44" ht="12.75" customHeight="1">
      <c r="A2" s="377" t="str">
        <f>список!A1</f>
        <v>№</v>
      </c>
      <c r="B2" s="377" t="str">
        <f>список!B1</f>
        <v>Фамилия, имя воспитанника</v>
      </c>
      <c r="C2" s="377" t="str">
        <f>список!C1</f>
        <v xml:space="preserve">дата </v>
      </c>
      <c r="D2" s="377" t="str">
        <f>список!D1</f>
        <v>группа</v>
      </c>
      <c r="E2" s="378" t="s">
        <v>6</v>
      </c>
      <c r="F2" s="389"/>
      <c r="G2" s="389"/>
      <c r="H2" s="389"/>
      <c r="I2" s="389"/>
      <c r="J2" s="389"/>
      <c r="K2" s="389"/>
      <c r="L2" s="389"/>
      <c r="M2" s="389"/>
      <c r="N2" s="389"/>
      <c r="O2" s="389"/>
      <c r="P2" s="389"/>
      <c r="Q2" s="389"/>
      <c r="R2" s="389"/>
      <c r="S2" s="389"/>
      <c r="T2" s="389"/>
      <c r="U2" s="389"/>
      <c r="V2" s="389"/>
      <c r="W2" s="389"/>
      <c r="X2" s="390"/>
      <c r="Y2" s="378" t="s">
        <v>9</v>
      </c>
      <c r="Z2" s="389"/>
      <c r="AA2" s="389"/>
      <c r="AB2" s="389"/>
      <c r="AC2" s="389"/>
      <c r="AD2" s="389"/>
      <c r="AE2" s="389"/>
      <c r="AF2" s="389"/>
      <c r="AG2" s="389"/>
      <c r="AH2" s="389"/>
      <c r="AI2" s="389"/>
      <c r="AJ2" s="389"/>
      <c r="AK2" s="389"/>
      <c r="AL2" s="389"/>
      <c r="AM2" s="389"/>
      <c r="AN2" s="389"/>
      <c r="AO2" s="389"/>
      <c r="AP2" s="390"/>
    </row>
    <row r="3" spans="1:44" ht="23.25" customHeight="1">
      <c r="A3" s="377"/>
      <c r="B3" s="377"/>
      <c r="C3" s="377"/>
      <c r="D3" s="377"/>
      <c r="E3" s="391">
        <v>2</v>
      </c>
      <c r="F3" s="392"/>
      <c r="G3" s="391">
        <v>3</v>
      </c>
      <c r="H3" s="392"/>
      <c r="I3" s="391">
        <v>6</v>
      </c>
      <c r="J3" s="392"/>
      <c r="K3" s="393">
        <v>14</v>
      </c>
      <c r="L3" s="393"/>
      <c r="M3" s="393">
        <v>15</v>
      </c>
      <c r="N3" s="393"/>
      <c r="O3" s="393">
        <v>16</v>
      </c>
      <c r="P3" s="393"/>
      <c r="Q3" s="393">
        <v>17</v>
      </c>
      <c r="R3" s="393"/>
      <c r="S3" s="393">
        <v>18</v>
      </c>
      <c r="T3" s="393"/>
      <c r="U3" s="393">
        <v>19</v>
      </c>
      <c r="V3" s="393"/>
      <c r="W3" s="393">
        <v>20</v>
      </c>
      <c r="X3" s="393"/>
      <c r="Y3" s="385">
        <v>2</v>
      </c>
      <c r="Z3" s="386"/>
      <c r="AA3" s="385">
        <v>3</v>
      </c>
      <c r="AB3" s="386"/>
      <c r="AC3" s="384">
        <v>14</v>
      </c>
      <c r="AD3" s="384"/>
      <c r="AE3" s="384">
        <v>15</v>
      </c>
      <c r="AF3" s="384"/>
      <c r="AG3" s="384">
        <v>16</v>
      </c>
      <c r="AH3" s="384"/>
      <c r="AI3" s="384">
        <v>17</v>
      </c>
      <c r="AJ3" s="384"/>
      <c r="AK3" s="384">
        <v>18</v>
      </c>
      <c r="AL3" s="384"/>
      <c r="AM3" s="384">
        <v>19</v>
      </c>
      <c r="AN3" s="384"/>
      <c r="AO3" s="384">
        <v>20</v>
      </c>
      <c r="AP3" s="384"/>
    </row>
    <row r="4" spans="1:44">
      <c r="A4" s="1">
        <f>список!A2</f>
        <v>1</v>
      </c>
      <c r="B4" s="66"/>
      <c r="C4" s="66"/>
      <c r="D4" s="67"/>
      <c r="E4" s="68" t="e">
        <f>#REF!</f>
        <v>#REF!</v>
      </c>
      <c r="F4" s="68" t="e">
        <f>IF(E4=0,"",IF(E4="а",1,2))</f>
        <v>#REF!</v>
      </c>
      <c r="G4" s="68" t="e">
        <f>#REF!</f>
        <v>#REF!</v>
      </c>
      <c r="H4" s="68" t="e">
        <f>IF(G4=0,"",IF(G4="а",1,2))</f>
        <v>#REF!</v>
      </c>
      <c r="I4" s="68" t="e">
        <f>#REF!</f>
        <v>#REF!</v>
      </c>
      <c r="J4" s="68" t="e">
        <f>IF(I4=0,"",IF(I4="а",1,3))</f>
        <v>#REF!</v>
      </c>
      <c r="K4" s="66" t="e">
        <f>#REF!</f>
        <v>#REF!</v>
      </c>
      <c r="L4" s="66" t="e">
        <f>IF(K4=0,"",IF(K4="б",3,2))</f>
        <v>#REF!</v>
      </c>
      <c r="M4" s="66" t="e">
        <f>#REF!</f>
        <v>#REF!</v>
      </c>
      <c r="N4" s="66" t="e">
        <f>IF(M4=0,"",IF(M4="б",4,3))</f>
        <v>#REF!</v>
      </c>
      <c r="O4" s="66" t="e">
        <f>#REF!</f>
        <v>#REF!</v>
      </c>
      <c r="P4" s="66" t="e">
        <f>IF(O4=0,"",IF(O4="а",1,2))</f>
        <v>#REF!</v>
      </c>
      <c r="Q4" s="66" t="e">
        <f>#REF!</f>
        <v>#REF!</v>
      </c>
      <c r="R4" s="66" t="e">
        <f>IF(Q4=0,"",IF(Q4="а",1,IF(Q4="б",2,4)))</f>
        <v>#REF!</v>
      </c>
      <c r="S4" s="66" t="e">
        <f>#REF!</f>
        <v>#REF!</v>
      </c>
      <c r="T4" s="66" t="e">
        <f>IF(S4=0,"",IF(S4="а",3,4))</f>
        <v>#REF!</v>
      </c>
      <c r="U4" s="66" t="e">
        <f>#REF!</f>
        <v>#REF!</v>
      </c>
      <c r="V4" s="66" t="e">
        <f>IF(U4=0,"",IF(U4="а",4,5))</f>
        <v>#REF!</v>
      </c>
      <c r="W4" s="66" t="e">
        <f>#REF!</f>
        <v>#REF!</v>
      </c>
      <c r="X4" s="66" t="e">
        <f>IF(W4=0,"",IF(W4="а",5,6))</f>
        <v>#REF!</v>
      </c>
      <c r="Y4" s="66" t="e">
        <f>#REF!</f>
        <v>#REF!</v>
      </c>
      <c r="Z4" s="66" t="e">
        <f>IF(Y4=0,"",IF(Y4="а",1,2))</f>
        <v>#REF!</v>
      </c>
      <c r="AA4" s="66" t="e">
        <f>#REF!</f>
        <v>#REF!</v>
      </c>
      <c r="AB4" s="66" t="e">
        <f>IF(AA4=0,"",IF(AA4="а",1,4))</f>
        <v>#REF!</v>
      </c>
      <c r="AC4" s="66" t="e">
        <f>#REF!</f>
        <v>#REF!</v>
      </c>
      <c r="AD4" s="66" t="e">
        <f>IF(AC4=0,"",IF(AC4="б",3,1))</f>
        <v>#REF!</v>
      </c>
      <c r="AE4" s="66" t="e">
        <f>#REF!</f>
        <v>#REF!</v>
      </c>
      <c r="AF4" s="66" t="e">
        <f>IF(AE4=0,"",IF(AE4="б",4,3))</f>
        <v>#REF!</v>
      </c>
      <c r="AG4" s="66" t="e">
        <f>#REF!</f>
        <v>#REF!</v>
      </c>
      <c r="AH4" s="66" t="e">
        <f>IF(AG4=0,"",IF(AG4="а",1,2))</f>
        <v>#REF!</v>
      </c>
      <c r="AI4" s="66" t="e">
        <f>#REF!</f>
        <v>#REF!</v>
      </c>
      <c r="AJ4" s="66" t="e">
        <f>IF(AI4=0,"",IF(AI4="б",4,2))</f>
        <v>#REF!</v>
      </c>
      <c r="AK4" s="66" t="e">
        <f>#REF!</f>
        <v>#REF!</v>
      </c>
      <c r="AL4" s="66" t="e">
        <f>IF(AK4=0,"",IF(AK4="а",4,6))</f>
        <v>#REF!</v>
      </c>
      <c r="AM4" s="66" t="e">
        <f>#REF!</f>
        <v>#REF!</v>
      </c>
      <c r="AN4" s="66" t="e">
        <f>IF(AM4=0,"",IF(AM4="а",3,4))</f>
        <v>#REF!</v>
      </c>
      <c r="AO4" s="66" t="e">
        <f>#REF!</f>
        <v>#REF!</v>
      </c>
      <c r="AP4" s="66"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6"/>
      <c r="C5" s="66"/>
      <c r="D5" s="67"/>
      <c r="E5" s="68" t="e">
        <f>#REF!</f>
        <v>#REF!</v>
      </c>
      <c r="F5" s="68" t="e">
        <f t="shared" ref="F5:F34" si="0">IF(E5=0,"",IF(E5="а",1,2))</f>
        <v>#REF!</v>
      </c>
      <c r="G5" s="68" t="e">
        <f>#REF!</f>
        <v>#REF!</v>
      </c>
      <c r="H5" s="68" t="e">
        <f t="shared" ref="H5:H34" si="1">IF(G5=0,"",IF(G5="а",1,2))</f>
        <v>#REF!</v>
      </c>
      <c r="I5" s="68" t="e">
        <f>#REF!</f>
        <v>#REF!</v>
      </c>
      <c r="J5" s="68" t="e">
        <f t="shared" ref="J5:J34" si="2">IF(I5=0,"",IF(I5="а",1,3))</f>
        <v>#REF!</v>
      </c>
      <c r="K5" s="66" t="e">
        <f>#REF!</f>
        <v>#REF!</v>
      </c>
      <c r="L5" s="66" t="e">
        <f t="shared" ref="L5:L34" si="3">IF(K5=0,"",IF(K5="б",3,2))</f>
        <v>#REF!</v>
      </c>
      <c r="M5" s="66" t="e">
        <f>#REF!</f>
        <v>#REF!</v>
      </c>
      <c r="N5" s="66" t="e">
        <f t="shared" ref="N5:N34" si="4">IF(M5=0,"",IF(M5="б",4,3))</f>
        <v>#REF!</v>
      </c>
      <c r="O5" s="66" t="e">
        <f>#REF!</f>
        <v>#REF!</v>
      </c>
      <c r="P5" s="66" t="e">
        <f t="shared" ref="P5:P34" si="5">IF(O5=0,"",IF(O5="а",1,2))</f>
        <v>#REF!</v>
      </c>
      <c r="Q5" s="66" t="e">
        <f>#REF!</f>
        <v>#REF!</v>
      </c>
      <c r="R5" s="66" t="e">
        <f t="shared" ref="R5:R34" si="6">IF(Q5=0,"",IF(Q5="а",1,IF(Q5="б",2,4)))</f>
        <v>#REF!</v>
      </c>
      <c r="S5" s="66" t="e">
        <f>#REF!</f>
        <v>#REF!</v>
      </c>
      <c r="T5" s="66" t="e">
        <f t="shared" ref="T5:T34" si="7">IF(S5=0,"",IF(S5="а",3,4))</f>
        <v>#REF!</v>
      </c>
      <c r="U5" s="66" t="e">
        <f>#REF!</f>
        <v>#REF!</v>
      </c>
      <c r="V5" s="66" t="e">
        <f t="shared" ref="V5:V34" si="8">IF(U5=0,"",IF(U5="а",4,5))</f>
        <v>#REF!</v>
      </c>
      <c r="W5" s="66" t="e">
        <f>#REF!</f>
        <v>#REF!</v>
      </c>
      <c r="X5" s="66" t="e">
        <f t="shared" ref="X5:X34" si="9">IF(W5=0,"",IF(W5="а",5,6))</f>
        <v>#REF!</v>
      </c>
      <c r="Y5" s="66" t="e">
        <f>#REF!</f>
        <v>#REF!</v>
      </c>
      <c r="Z5" s="66" t="e">
        <f t="shared" ref="Z5:Z34" si="10">IF(Y5=0,"",IF(Y5="а",1,2))</f>
        <v>#REF!</v>
      </c>
      <c r="AA5" s="66" t="e">
        <f>#REF!</f>
        <v>#REF!</v>
      </c>
      <c r="AB5" s="66" t="e">
        <f t="shared" ref="AB5:AB34" si="11">IF(AA5=0,"",IF(AA5="а",1,4))</f>
        <v>#REF!</v>
      </c>
      <c r="AC5" s="66" t="e">
        <f>#REF!</f>
        <v>#REF!</v>
      </c>
      <c r="AD5" s="66" t="e">
        <f t="shared" ref="AD5:AD34" si="12">IF(AC5=0,"",IF(AC5="б",3,1))</f>
        <v>#REF!</v>
      </c>
      <c r="AE5" s="66" t="e">
        <f>#REF!</f>
        <v>#REF!</v>
      </c>
      <c r="AF5" s="66" t="e">
        <f t="shared" ref="AF5:AF34" si="13">IF(AE5=0,"",IF(AE5="б",4,3))</f>
        <v>#REF!</v>
      </c>
      <c r="AG5" s="66" t="e">
        <f>#REF!</f>
        <v>#REF!</v>
      </c>
      <c r="AH5" s="66" t="e">
        <f t="shared" ref="AH5:AH34" si="14">IF(AG5=0,"",IF(AG5="а",1,2))</f>
        <v>#REF!</v>
      </c>
      <c r="AI5" s="66" t="e">
        <f>#REF!</f>
        <v>#REF!</v>
      </c>
      <c r="AJ5" s="66" t="e">
        <f t="shared" ref="AJ5:AJ34" si="15">IF(AI5=0,"",IF(AI5="б",4,2))</f>
        <v>#REF!</v>
      </c>
      <c r="AK5" s="66" t="e">
        <f>#REF!</f>
        <v>#REF!</v>
      </c>
      <c r="AL5" s="66" t="e">
        <f t="shared" ref="AL5:AL34" si="16">IF(AK5=0,"",IF(AK5="а",4,6))</f>
        <v>#REF!</v>
      </c>
      <c r="AM5" s="66" t="e">
        <f>#REF!</f>
        <v>#REF!</v>
      </c>
      <c r="AN5" s="66" t="e">
        <f t="shared" ref="AN5:AN34" si="17">IF(AM5=0,"",IF(AM5="а",3,4))</f>
        <v>#REF!</v>
      </c>
      <c r="AO5" s="66" t="e">
        <f>#REF!</f>
        <v>#REF!</v>
      </c>
      <c r="AP5" s="66"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6"/>
      <c r="C6" s="66"/>
      <c r="D6" s="67"/>
      <c r="E6" s="68" t="e">
        <f>#REF!</f>
        <v>#REF!</v>
      </c>
      <c r="F6" s="68" t="e">
        <f t="shared" si="0"/>
        <v>#REF!</v>
      </c>
      <c r="G6" s="68" t="e">
        <f>#REF!</f>
        <v>#REF!</v>
      </c>
      <c r="H6" s="68" t="e">
        <f t="shared" si="1"/>
        <v>#REF!</v>
      </c>
      <c r="I6" s="68" t="e">
        <f>#REF!</f>
        <v>#REF!</v>
      </c>
      <c r="J6" s="68" t="e">
        <f t="shared" si="2"/>
        <v>#REF!</v>
      </c>
      <c r="K6" s="66" t="e">
        <f>#REF!</f>
        <v>#REF!</v>
      </c>
      <c r="L6" s="66" t="e">
        <f t="shared" si="3"/>
        <v>#REF!</v>
      </c>
      <c r="M6" s="66" t="e">
        <f>#REF!</f>
        <v>#REF!</v>
      </c>
      <c r="N6" s="66" t="e">
        <f t="shared" si="4"/>
        <v>#REF!</v>
      </c>
      <c r="O6" s="66" t="e">
        <f>#REF!</f>
        <v>#REF!</v>
      </c>
      <c r="P6" s="66" t="e">
        <f t="shared" si="5"/>
        <v>#REF!</v>
      </c>
      <c r="Q6" s="66" t="e">
        <f>#REF!</f>
        <v>#REF!</v>
      </c>
      <c r="R6" s="66" t="e">
        <f t="shared" si="6"/>
        <v>#REF!</v>
      </c>
      <c r="S6" s="66" t="e">
        <f>#REF!</f>
        <v>#REF!</v>
      </c>
      <c r="T6" s="66" t="e">
        <f t="shared" si="7"/>
        <v>#REF!</v>
      </c>
      <c r="U6" s="66" t="e">
        <f>#REF!</f>
        <v>#REF!</v>
      </c>
      <c r="V6" s="66" t="e">
        <f t="shared" si="8"/>
        <v>#REF!</v>
      </c>
      <c r="W6" s="66" t="e">
        <f>#REF!</f>
        <v>#REF!</v>
      </c>
      <c r="X6" s="66" t="e">
        <f t="shared" si="9"/>
        <v>#REF!</v>
      </c>
      <c r="Y6" s="66" t="e">
        <f>#REF!</f>
        <v>#REF!</v>
      </c>
      <c r="Z6" s="66" t="e">
        <f t="shared" si="10"/>
        <v>#REF!</v>
      </c>
      <c r="AA6" s="66" t="e">
        <f>#REF!</f>
        <v>#REF!</v>
      </c>
      <c r="AB6" s="66" t="e">
        <f t="shared" si="11"/>
        <v>#REF!</v>
      </c>
      <c r="AC6" s="66" t="e">
        <f>#REF!</f>
        <v>#REF!</v>
      </c>
      <c r="AD6" s="66" t="e">
        <f t="shared" si="12"/>
        <v>#REF!</v>
      </c>
      <c r="AE6" s="66" t="e">
        <f>#REF!</f>
        <v>#REF!</v>
      </c>
      <c r="AF6" s="66" t="e">
        <f t="shared" si="13"/>
        <v>#REF!</v>
      </c>
      <c r="AG6" s="66" t="e">
        <f>#REF!</f>
        <v>#REF!</v>
      </c>
      <c r="AH6" s="66" t="e">
        <f t="shared" si="14"/>
        <v>#REF!</v>
      </c>
      <c r="AI6" s="66" t="e">
        <f>#REF!</f>
        <v>#REF!</v>
      </c>
      <c r="AJ6" s="66" t="e">
        <f t="shared" si="15"/>
        <v>#REF!</v>
      </c>
      <c r="AK6" s="66" t="e">
        <f>#REF!</f>
        <v>#REF!</v>
      </c>
      <c r="AL6" s="66" t="e">
        <f t="shared" si="16"/>
        <v>#REF!</v>
      </c>
      <c r="AM6" s="66" t="e">
        <f>#REF!</f>
        <v>#REF!</v>
      </c>
      <c r="AN6" s="66" t="e">
        <f t="shared" si="17"/>
        <v>#REF!</v>
      </c>
      <c r="AO6" s="66" t="e">
        <f>#REF!</f>
        <v>#REF!</v>
      </c>
      <c r="AP6" s="66"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6"/>
      <c r="C7" s="66"/>
      <c r="D7" s="67"/>
      <c r="E7" s="68" t="e">
        <f>#REF!</f>
        <v>#REF!</v>
      </c>
      <c r="F7" s="68" t="e">
        <f t="shared" si="0"/>
        <v>#REF!</v>
      </c>
      <c r="G7" s="68" t="e">
        <f>#REF!</f>
        <v>#REF!</v>
      </c>
      <c r="H7" s="68" t="e">
        <f t="shared" si="1"/>
        <v>#REF!</v>
      </c>
      <c r="I7" s="68" t="e">
        <f>#REF!</f>
        <v>#REF!</v>
      </c>
      <c r="J7" s="68" t="e">
        <f t="shared" si="2"/>
        <v>#REF!</v>
      </c>
      <c r="K7" s="66" t="e">
        <f>#REF!</f>
        <v>#REF!</v>
      </c>
      <c r="L7" s="66" t="e">
        <f t="shared" si="3"/>
        <v>#REF!</v>
      </c>
      <c r="M7" s="66" t="e">
        <f>#REF!</f>
        <v>#REF!</v>
      </c>
      <c r="N7" s="66" t="e">
        <f t="shared" si="4"/>
        <v>#REF!</v>
      </c>
      <c r="O7" s="66" t="e">
        <f>#REF!</f>
        <v>#REF!</v>
      </c>
      <c r="P7" s="66" t="e">
        <f t="shared" si="5"/>
        <v>#REF!</v>
      </c>
      <c r="Q7" s="66" t="e">
        <f>#REF!</f>
        <v>#REF!</v>
      </c>
      <c r="R7" s="66" t="e">
        <f t="shared" si="6"/>
        <v>#REF!</v>
      </c>
      <c r="S7" s="66" t="e">
        <f>#REF!</f>
        <v>#REF!</v>
      </c>
      <c r="T7" s="66" t="e">
        <f t="shared" si="7"/>
        <v>#REF!</v>
      </c>
      <c r="U7" s="66" t="e">
        <f>#REF!</f>
        <v>#REF!</v>
      </c>
      <c r="V7" s="66" t="e">
        <f t="shared" si="8"/>
        <v>#REF!</v>
      </c>
      <c r="W7" s="66" t="e">
        <f>#REF!</f>
        <v>#REF!</v>
      </c>
      <c r="X7" s="66" t="e">
        <f t="shared" si="9"/>
        <v>#REF!</v>
      </c>
      <c r="Y7" s="66" t="e">
        <f>#REF!</f>
        <v>#REF!</v>
      </c>
      <c r="Z7" s="66" t="e">
        <f t="shared" si="10"/>
        <v>#REF!</v>
      </c>
      <c r="AA7" s="66" t="e">
        <f>#REF!</f>
        <v>#REF!</v>
      </c>
      <c r="AB7" s="66" t="e">
        <f t="shared" si="11"/>
        <v>#REF!</v>
      </c>
      <c r="AC7" s="66" t="e">
        <f>#REF!</f>
        <v>#REF!</v>
      </c>
      <c r="AD7" s="66" t="e">
        <f t="shared" si="12"/>
        <v>#REF!</v>
      </c>
      <c r="AE7" s="66" t="e">
        <f>#REF!</f>
        <v>#REF!</v>
      </c>
      <c r="AF7" s="66" t="e">
        <f t="shared" si="13"/>
        <v>#REF!</v>
      </c>
      <c r="AG7" s="66" t="e">
        <f>#REF!</f>
        <v>#REF!</v>
      </c>
      <c r="AH7" s="66" t="e">
        <f t="shared" si="14"/>
        <v>#REF!</v>
      </c>
      <c r="AI7" s="66" t="e">
        <f>#REF!</f>
        <v>#REF!</v>
      </c>
      <c r="AJ7" s="66" t="e">
        <f t="shared" si="15"/>
        <v>#REF!</v>
      </c>
      <c r="AK7" s="66" t="e">
        <f>#REF!</f>
        <v>#REF!</v>
      </c>
      <c r="AL7" s="66" t="e">
        <f t="shared" si="16"/>
        <v>#REF!</v>
      </c>
      <c r="AM7" s="66" t="e">
        <f>#REF!</f>
        <v>#REF!</v>
      </c>
      <c r="AN7" s="66" t="e">
        <f t="shared" si="17"/>
        <v>#REF!</v>
      </c>
      <c r="AO7" s="66" t="e">
        <f>#REF!</f>
        <v>#REF!</v>
      </c>
      <c r="AP7" s="66" t="e">
        <f t="shared" si="18"/>
        <v>#REF!</v>
      </c>
      <c r="AQ7" s="1" t="e">
        <f t="shared" si="19"/>
        <v>#REF!</v>
      </c>
      <c r="AR7" s="3" t="e">
        <f t="shared" si="20"/>
        <v>#REF!</v>
      </c>
    </row>
    <row r="8" spans="1:44">
      <c r="A8" s="1">
        <f>список!A6</f>
        <v>5</v>
      </c>
      <c r="B8" s="66"/>
      <c r="C8" s="66"/>
      <c r="D8" s="67"/>
      <c r="E8" s="68" t="e">
        <f>#REF!</f>
        <v>#REF!</v>
      </c>
      <c r="F8" s="68" t="e">
        <f t="shared" si="0"/>
        <v>#REF!</v>
      </c>
      <c r="G8" s="68" t="e">
        <f>#REF!</f>
        <v>#REF!</v>
      </c>
      <c r="H8" s="68" t="e">
        <f t="shared" si="1"/>
        <v>#REF!</v>
      </c>
      <c r="I8" s="68" t="e">
        <f>#REF!</f>
        <v>#REF!</v>
      </c>
      <c r="J8" s="68" t="e">
        <f t="shared" si="2"/>
        <v>#REF!</v>
      </c>
      <c r="K8" s="66" t="e">
        <f>#REF!</f>
        <v>#REF!</v>
      </c>
      <c r="L8" s="66" t="e">
        <f t="shared" si="3"/>
        <v>#REF!</v>
      </c>
      <c r="M8" s="66" t="e">
        <f>#REF!</f>
        <v>#REF!</v>
      </c>
      <c r="N8" s="66" t="e">
        <f t="shared" si="4"/>
        <v>#REF!</v>
      </c>
      <c r="O8" s="66" t="e">
        <f>#REF!</f>
        <v>#REF!</v>
      </c>
      <c r="P8" s="66" t="e">
        <f t="shared" si="5"/>
        <v>#REF!</v>
      </c>
      <c r="Q8" s="66" t="e">
        <f>#REF!</f>
        <v>#REF!</v>
      </c>
      <c r="R8" s="66" t="e">
        <f t="shared" si="6"/>
        <v>#REF!</v>
      </c>
      <c r="S8" s="66" t="e">
        <f>#REF!</f>
        <v>#REF!</v>
      </c>
      <c r="T8" s="66" t="e">
        <f t="shared" si="7"/>
        <v>#REF!</v>
      </c>
      <c r="U8" s="66" t="e">
        <f>#REF!</f>
        <v>#REF!</v>
      </c>
      <c r="V8" s="66" t="e">
        <f t="shared" si="8"/>
        <v>#REF!</v>
      </c>
      <c r="W8" s="66" t="e">
        <f>#REF!</f>
        <v>#REF!</v>
      </c>
      <c r="X8" s="66" t="e">
        <f t="shared" si="9"/>
        <v>#REF!</v>
      </c>
      <c r="Y8" s="66" t="e">
        <f>#REF!</f>
        <v>#REF!</v>
      </c>
      <c r="Z8" s="66" t="e">
        <f t="shared" si="10"/>
        <v>#REF!</v>
      </c>
      <c r="AA8" s="66" t="e">
        <f>#REF!</f>
        <v>#REF!</v>
      </c>
      <c r="AB8" s="66" t="e">
        <f t="shared" si="11"/>
        <v>#REF!</v>
      </c>
      <c r="AC8" s="66" t="e">
        <f>#REF!</f>
        <v>#REF!</v>
      </c>
      <c r="AD8" s="66" t="e">
        <f t="shared" si="12"/>
        <v>#REF!</v>
      </c>
      <c r="AE8" s="66" t="e">
        <f>#REF!</f>
        <v>#REF!</v>
      </c>
      <c r="AF8" s="66" t="e">
        <f t="shared" si="13"/>
        <v>#REF!</v>
      </c>
      <c r="AG8" s="66" t="e">
        <f>#REF!</f>
        <v>#REF!</v>
      </c>
      <c r="AH8" s="66" t="e">
        <f t="shared" si="14"/>
        <v>#REF!</v>
      </c>
      <c r="AI8" s="66" t="e">
        <f>#REF!</f>
        <v>#REF!</v>
      </c>
      <c r="AJ8" s="66" t="e">
        <f t="shared" si="15"/>
        <v>#REF!</v>
      </c>
      <c r="AK8" s="66" t="e">
        <f>#REF!</f>
        <v>#REF!</v>
      </c>
      <c r="AL8" s="66" t="e">
        <f t="shared" si="16"/>
        <v>#REF!</v>
      </c>
      <c r="AM8" s="66" t="e">
        <f>#REF!</f>
        <v>#REF!</v>
      </c>
      <c r="AN8" s="66" t="e">
        <f t="shared" si="17"/>
        <v>#REF!</v>
      </c>
      <c r="AO8" s="66" t="e">
        <f>#REF!</f>
        <v>#REF!</v>
      </c>
      <c r="AP8" s="66" t="e">
        <f t="shared" si="18"/>
        <v>#REF!</v>
      </c>
      <c r="AQ8" s="1" t="e">
        <f t="shared" si="19"/>
        <v>#REF!</v>
      </c>
      <c r="AR8" s="3" t="e">
        <f t="shared" si="20"/>
        <v>#REF!</v>
      </c>
    </row>
    <row r="9" spans="1:44">
      <c r="A9" s="1">
        <f>список!A7</f>
        <v>6</v>
      </c>
      <c r="B9" s="66"/>
      <c r="C9" s="66"/>
      <c r="D9" s="67"/>
      <c r="E9" s="68" t="e">
        <f>#REF!</f>
        <v>#REF!</v>
      </c>
      <c r="F9" s="68" t="e">
        <f t="shared" si="0"/>
        <v>#REF!</v>
      </c>
      <c r="G9" s="68" t="e">
        <f>#REF!</f>
        <v>#REF!</v>
      </c>
      <c r="H9" s="68" t="e">
        <f t="shared" si="1"/>
        <v>#REF!</v>
      </c>
      <c r="I9" s="68" t="e">
        <f>#REF!</f>
        <v>#REF!</v>
      </c>
      <c r="J9" s="68" t="e">
        <f t="shared" si="2"/>
        <v>#REF!</v>
      </c>
      <c r="K9" s="66" t="e">
        <f>#REF!</f>
        <v>#REF!</v>
      </c>
      <c r="L9" s="66" t="e">
        <f t="shared" si="3"/>
        <v>#REF!</v>
      </c>
      <c r="M9" s="66" t="e">
        <f>#REF!</f>
        <v>#REF!</v>
      </c>
      <c r="N9" s="66" t="e">
        <f t="shared" si="4"/>
        <v>#REF!</v>
      </c>
      <c r="O9" s="66" t="e">
        <f>#REF!</f>
        <v>#REF!</v>
      </c>
      <c r="P9" s="66" t="e">
        <f t="shared" si="5"/>
        <v>#REF!</v>
      </c>
      <c r="Q9" s="66" t="e">
        <f>#REF!</f>
        <v>#REF!</v>
      </c>
      <c r="R9" s="66" t="e">
        <f t="shared" si="6"/>
        <v>#REF!</v>
      </c>
      <c r="S9" s="66" t="e">
        <f>#REF!</f>
        <v>#REF!</v>
      </c>
      <c r="T9" s="66" t="e">
        <f t="shared" si="7"/>
        <v>#REF!</v>
      </c>
      <c r="U9" s="66" t="e">
        <f>#REF!</f>
        <v>#REF!</v>
      </c>
      <c r="V9" s="66" t="e">
        <f t="shared" si="8"/>
        <v>#REF!</v>
      </c>
      <c r="W9" s="66" t="e">
        <f>#REF!</f>
        <v>#REF!</v>
      </c>
      <c r="X9" s="66" t="e">
        <f t="shared" si="9"/>
        <v>#REF!</v>
      </c>
      <c r="Y9" s="66" t="e">
        <f>#REF!</f>
        <v>#REF!</v>
      </c>
      <c r="Z9" s="66" t="e">
        <f t="shared" si="10"/>
        <v>#REF!</v>
      </c>
      <c r="AA9" s="66" t="e">
        <f>#REF!</f>
        <v>#REF!</v>
      </c>
      <c r="AB9" s="66" t="e">
        <f t="shared" si="11"/>
        <v>#REF!</v>
      </c>
      <c r="AC9" s="66" t="e">
        <f>#REF!</f>
        <v>#REF!</v>
      </c>
      <c r="AD9" s="66" t="e">
        <f t="shared" si="12"/>
        <v>#REF!</v>
      </c>
      <c r="AE9" s="66" t="e">
        <f>#REF!</f>
        <v>#REF!</v>
      </c>
      <c r="AF9" s="66" t="e">
        <f t="shared" si="13"/>
        <v>#REF!</v>
      </c>
      <c r="AG9" s="66" t="e">
        <f>#REF!</f>
        <v>#REF!</v>
      </c>
      <c r="AH9" s="66" t="e">
        <f t="shared" si="14"/>
        <v>#REF!</v>
      </c>
      <c r="AI9" s="66" t="e">
        <f>#REF!</f>
        <v>#REF!</v>
      </c>
      <c r="AJ9" s="66" t="e">
        <f t="shared" si="15"/>
        <v>#REF!</v>
      </c>
      <c r="AK9" s="66" t="e">
        <f>#REF!</f>
        <v>#REF!</v>
      </c>
      <c r="AL9" s="66" t="e">
        <f t="shared" si="16"/>
        <v>#REF!</v>
      </c>
      <c r="AM9" s="66" t="e">
        <f>#REF!</f>
        <v>#REF!</v>
      </c>
      <c r="AN9" s="66" t="e">
        <f t="shared" si="17"/>
        <v>#REF!</v>
      </c>
      <c r="AO9" s="66" t="e">
        <f>#REF!</f>
        <v>#REF!</v>
      </c>
      <c r="AP9" s="66" t="e">
        <f t="shared" si="18"/>
        <v>#REF!</v>
      </c>
      <c r="AQ9" s="1" t="e">
        <f t="shared" si="19"/>
        <v>#REF!</v>
      </c>
      <c r="AR9" s="3" t="e">
        <f t="shared" si="20"/>
        <v>#REF!</v>
      </c>
    </row>
    <row r="10" spans="1:44">
      <c r="A10" s="1">
        <f>список!A8</f>
        <v>7</v>
      </c>
      <c r="B10" s="66"/>
      <c r="C10" s="66"/>
      <c r="D10" s="67"/>
      <c r="E10" s="68" t="e">
        <f>#REF!</f>
        <v>#REF!</v>
      </c>
      <c r="F10" s="68" t="e">
        <f t="shared" si="0"/>
        <v>#REF!</v>
      </c>
      <c r="G10" s="68" t="e">
        <f>#REF!</f>
        <v>#REF!</v>
      </c>
      <c r="H10" s="68" t="e">
        <f t="shared" si="1"/>
        <v>#REF!</v>
      </c>
      <c r="I10" s="68" t="e">
        <f>#REF!</f>
        <v>#REF!</v>
      </c>
      <c r="J10" s="68" t="e">
        <f t="shared" si="2"/>
        <v>#REF!</v>
      </c>
      <c r="K10" s="66" t="e">
        <f>#REF!</f>
        <v>#REF!</v>
      </c>
      <c r="L10" s="66" t="e">
        <f t="shared" si="3"/>
        <v>#REF!</v>
      </c>
      <c r="M10" s="66" t="e">
        <f>#REF!</f>
        <v>#REF!</v>
      </c>
      <c r="N10" s="66" t="e">
        <f t="shared" si="4"/>
        <v>#REF!</v>
      </c>
      <c r="O10" s="66" t="e">
        <f>#REF!</f>
        <v>#REF!</v>
      </c>
      <c r="P10" s="66" t="e">
        <f t="shared" si="5"/>
        <v>#REF!</v>
      </c>
      <c r="Q10" s="66" t="e">
        <f>#REF!</f>
        <v>#REF!</v>
      </c>
      <c r="R10" s="66" t="e">
        <f t="shared" si="6"/>
        <v>#REF!</v>
      </c>
      <c r="S10" s="66" t="e">
        <f>#REF!</f>
        <v>#REF!</v>
      </c>
      <c r="T10" s="66" t="e">
        <f t="shared" si="7"/>
        <v>#REF!</v>
      </c>
      <c r="U10" s="66" t="e">
        <f>#REF!</f>
        <v>#REF!</v>
      </c>
      <c r="V10" s="66" t="e">
        <f t="shared" si="8"/>
        <v>#REF!</v>
      </c>
      <c r="W10" s="66" t="e">
        <f>#REF!</f>
        <v>#REF!</v>
      </c>
      <c r="X10" s="66" t="e">
        <f t="shared" si="9"/>
        <v>#REF!</v>
      </c>
      <c r="Y10" s="66" t="e">
        <f>#REF!</f>
        <v>#REF!</v>
      </c>
      <c r="Z10" s="66" t="e">
        <f t="shared" si="10"/>
        <v>#REF!</v>
      </c>
      <c r="AA10" s="66" t="e">
        <f>#REF!</f>
        <v>#REF!</v>
      </c>
      <c r="AB10" s="66" t="e">
        <f t="shared" si="11"/>
        <v>#REF!</v>
      </c>
      <c r="AC10" s="66" t="e">
        <f>#REF!</f>
        <v>#REF!</v>
      </c>
      <c r="AD10" s="66" t="e">
        <f t="shared" si="12"/>
        <v>#REF!</v>
      </c>
      <c r="AE10" s="66" t="e">
        <f>#REF!</f>
        <v>#REF!</v>
      </c>
      <c r="AF10" s="66" t="e">
        <f t="shared" si="13"/>
        <v>#REF!</v>
      </c>
      <c r="AG10" s="66" t="e">
        <f>#REF!</f>
        <v>#REF!</v>
      </c>
      <c r="AH10" s="66" t="e">
        <f t="shared" si="14"/>
        <v>#REF!</v>
      </c>
      <c r="AI10" s="66" t="e">
        <f>#REF!</f>
        <v>#REF!</v>
      </c>
      <c r="AJ10" s="66" t="e">
        <f t="shared" si="15"/>
        <v>#REF!</v>
      </c>
      <c r="AK10" s="66" t="e">
        <f>#REF!</f>
        <v>#REF!</v>
      </c>
      <c r="AL10" s="66" t="e">
        <f t="shared" si="16"/>
        <v>#REF!</v>
      </c>
      <c r="AM10" s="66" t="e">
        <f>#REF!</f>
        <v>#REF!</v>
      </c>
      <c r="AN10" s="66" t="e">
        <f t="shared" si="17"/>
        <v>#REF!</v>
      </c>
      <c r="AO10" s="66" t="e">
        <f>#REF!</f>
        <v>#REF!</v>
      </c>
      <c r="AP10" s="66" t="e">
        <f t="shared" si="18"/>
        <v>#REF!</v>
      </c>
      <c r="AQ10" s="1" t="e">
        <f t="shared" si="19"/>
        <v>#REF!</v>
      </c>
      <c r="AR10" s="3" t="e">
        <f t="shared" si="20"/>
        <v>#REF!</v>
      </c>
    </row>
    <row r="11" spans="1:44">
      <c r="A11" s="1">
        <f>список!A9</f>
        <v>8</v>
      </c>
      <c r="B11" s="66"/>
      <c r="C11" s="66"/>
      <c r="D11" s="67"/>
      <c r="E11" s="68" t="e">
        <f>#REF!</f>
        <v>#REF!</v>
      </c>
      <c r="F11" s="68" t="e">
        <f t="shared" si="0"/>
        <v>#REF!</v>
      </c>
      <c r="G11" s="68" t="e">
        <f>#REF!</f>
        <v>#REF!</v>
      </c>
      <c r="H11" s="68" t="e">
        <f t="shared" si="1"/>
        <v>#REF!</v>
      </c>
      <c r="I11" s="68" t="e">
        <f>#REF!</f>
        <v>#REF!</v>
      </c>
      <c r="J11" s="68" t="e">
        <f t="shared" si="2"/>
        <v>#REF!</v>
      </c>
      <c r="K11" s="66" t="e">
        <f>#REF!</f>
        <v>#REF!</v>
      </c>
      <c r="L11" s="66" t="e">
        <f t="shared" si="3"/>
        <v>#REF!</v>
      </c>
      <c r="M11" s="66" t="e">
        <f>#REF!</f>
        <v>#REF!</v>
      </c>
      <c r="N11" s="66" t="e">
        <f t="shared" si="4"/>
        <v>#REF!</v>
      </c>
      <c r="O11" s="66" t="e">
        <f>#REF!</f>
        <v>#REF!</v>
      </c>
      <c r="P11" s="66" t="e">
        <f t="shared" si="5"/>
        <v>#REF!</v>
      </c>
      <c r="Q11" s="66" t="e">
        <f>#REF!</f>
        <v>#REF!</v>
      </c>
      <c r="R11" s="66" t="e">
        <f t="shared" si="6"/>
        <v>#REF!</v>
      </c>
      <c r="S11" s="66" t="e">
        <f>#REF!</f>
        <v>#REF!</v>
      </c>
      <c r="T11" s="66" t="e">
        <f t="shared" si="7"/>
        <v>#REF!</v>
      </c>
      <c r="U11" s="66" t="e">
        <f>#REF!</f>
        <v>#REF!</v>
      </c>
      <c r="V11" s="66" t="e">
        <f t="shared" si="8"/>
        <v>#REF!</v>
      </c>
      <c r="W11" s="66" t="e">
        <f>#REF!</f>
        <v>#REF!</v>
      </c>
      <c r="X11" s="66" t="e">
        <f t="shared" si="9"/>
        <v>#REF!</v>
      </c>
      <c r="Y11" s="66" t="e">
        <f>#REF!</f>
        <v>#REF!</v>
      </c>
      <c r="Z11" s="66" t="e">
        <f t="shared" si="10"/>
        <v>#REF!</v>
      </c>
      <c r="AA11" s="66" t="e">
        <f>#REF!</f>
        <v>#REF!</v>
      </c>
      <c r="AB11" s="66" t="e">
        <f t="shared" si="11"/>
        <v>#REF!</v>
      </c>
      <c r="AC11" s="66" t="e">
        <f>#REF!</f>
        <v>#REF!</v>
      </c>
      <c r="AD11" s="66" t="e">
        <f t="shared" si="12"/>
        <v>#REF!</v>
      </c>
      <c r="AE11" s="66" t="e">
        <f>#REF!</f>
        <v>#REF!</v>
      </c>
      <c r="AF11" s="66" t="e">
        <f t="shared" si="13"/>
        <v>#REF!</v>
      </c>
      <c r="AG11" s="66" t="e">
        <f>#REF!</f>
        <v>#REF!</v>
      </c>
      <c r="AH11" s="66" t="e">
        <f t="shared" si="14"/>
        <v>#REF!</v>
      </c>
      <c r="AI11" s="66" t="e">
        <f>#REF!</f>
        <v>#REF!</v>
      </c>
      <c r="AJ11" s="66" t="e">
        <f t="shared" si="15"/>
        <v>#REF!</v>
      </c>
      <c r="AK11" s="66" t="e">
        <f>#REF!</f>
        <v>#REF!</v>
      </c>
      <c r="AL11" s="66" t="e">
        <f t="shared" si="16"/>
        <v>#REF!</v>
      </c>
      <c r="AM11" s="66" t="e">
        <f>#REF!</f>
        <v>#REF!</v>
      </c>
      <c r="AN11" s="66" t="e">
        <f t="shared" si="17"/>
        <v>#REF!</v>
      </c>
      <c r="AO11" s="66" t="e">
        <f>#REF!</f>
        <v>#REF!</v>
      </c>
      <c r="AP11" s="66" t="e">
        <f t="shared" si="18"/>
        <v>#REF!</v>
      </c>
      <c r="AQ11" s="1" t="e">
        <f t="shared" si="19"/>
        <v>#REF!</v>
      </c>
      <c r="AR11" s="3" t="e">
        <f t="shared" si="20"/>
        <v>#REF!</v>
      </c>
    </row>
    <row r="12" spans="1:44">
      <c r="A12" s="1">
        <f>список!A10</f>
        <v>9</v>
      </c>
      <c r="B12" s="66"/>
      <c r="C12" s="66"/>
      <c r="D12" s="67"/>
      <c r="E12" s="68" t="e">
        <f>#REF!</f>
        <v>#REF!</v>
      </c>
      <c r="F12" s="68" t="e">
        <f t="shared" si="0"/>
        <v>#REF!</v>
      </c>
      <c r="G12" s="68" t="e">
        <f>#REF!</f>
        <v>#REF!</v>
      </c>
      <c r="H12" s="68" t="e">
        <f t="shared" si="1"/>
        <v>#REF!</v>
      </c>
      <c r="I12" s="68" t="e">
        <f>#REF!</f>
        <v>#REF!</v>
      </c>
      <c r="J12" s="68" t="e">
        <f t="shared" si="2"/>
        <v>#REF!</v>
      </c>
      <c r="K12" s="66" t="e">
        <f>#REF!</f>
        <v>#REF!</v>
      </c>
      <c r="L12" s="66" t="e">
        <f t="shared" si="3"/>
        <v>#REF!</v>
      </c>
      <c r="M12" s="66" t="e">
        <f>#REF!</f>
        <v>#REF!</v>
      </c>
      <c r="N12" s="66" t="e">
        <f t="shared" si="4"/>
        <v>#REF!</v>
      </c>
      <c r="O12" s="66" t="e">
        <f>#REF!</f>
        <v>#REF!</v>
      </c>
      <c r="P12" s="66" t="e">
        <f t="shared" si="5"/>
        <v>#REF!</v>
      </c>
      <c r="Q12" s="66" t="e">
        <f>#REF!</f>
        <v>#REF!</v>
      </c>
      <c r="R12" s="66" t="e">
        <f t="shared" si="6"/>
        <v>#REF!</v>
      </c>
      <c r="S12" s="66" t="e">
        <f>#REF!</f>
        <v>#REF!</v>
      </c>
      <c r="T12" s="66" t="e">
        <f t="shared" si="7"/>
        <v>#REF!</v>
      </c>
      <c r="U12" s="66" t="e">
        <f>#REF!</f>
        <v>#REF!</v>
      </c>
      <c r="V12" s="66" t="e">
        <f t="shared" si="8"/>
        <v>#REF!</v>
      </c>
      <c r="W12" s="66" t="e">
        <f>#REF!</f>
        <v>#REF!</v>
      </c>
      <c r="X12" s="66" t="e">
        <f t="shared" si="9"/>
        <v>#REF!</v>
      </c>
      <c r="Y12" s="66" t="e">
        <f>#REF!</f>
        <v>#REF!</v>
      </c>
      <c r="Z12" s="66" t="e">
        <f t="shared" si="10"/>
        <v>#REF!</v>
      </c>
      <c r="AA12" s="66" t="e">
        <f>#REF!</f>
        <v>#REF!</v>
      </c>
      <c r="AB12" s="66" t="e">
        <f t="shared" si="11"/>
        <v>#REF!</v>
      </c>
      <c r="AC12" s="66" t="e">
        <f>#REF!</f>
        <v>#REF!</v>
      </c>
      <c r="AD12" s="66" t="e">
        <f t="shared" si="12"/>
        <v>#REF!</v>
      </c>
      <c r="AE12" s="66" t="e">
        <f>#REF!</f>
        <v>#REF!</v>
      </c>
      <c r="AF12" s="66" t="e">
        <f t="shared" si="13"/>
        <v>#REF!</v>
      </c>
      <c r="AG12" s="66" t="e">
        <f>#REF!</f>
        <v>#REF!</v>
      </c>
      <c r="AH12" s="66" t="e">
        <f t="shared" si="14"/>
        <v>#REF!</v>
      </c>
      <c r="AI12" s="66" t="e">
        <f>#REF!</f>
        <v>#REF!</v>
      </c>
      <c r="AJ12" s="66" t="e">
        <f t="shared" si="15"/>
        <v>#REF!</v>
      </c>
      <c r="AK12" s="66" t="e">
        <f>#REF!</f>
        <v>#REF!</v>
      </c>
      <c r="AL12" s="66" t="e">
        <f t="shared" si="16"/>
        <v>#REF!</v>
      </c>
      <c r="AM12" s="66" t="e">
        <f>#REF!</f>
        <v>#REF!</v>
      </c>
      <c r="AN12" s="66" t="e">
        <f t="shared" si="17"/>
        <v>#REF!</v>
      </c>
      <c r="AO12" s="66" t="e">
        <f>#REF!</f>
        <v>#REF!</v>
      </c>
      <c r="AP12" s="66" t="e">
        <f t="shared" si="18"/>
        <v>#REF!</v>
      </c>
      <c r="AQ12" s="1" t="e">
        <f t="shared" si="19"/>
        <v>#REF!</v>
      </c>
      <c r="AR12" s="3" t="e">
        <f t="shared" si="20"/>
        <v>#REF!</v>
      </c>
    </row>
    <row r="13" spans="1:44">
      <c r="A13" s="1">
        <f>список!A11</f>
        <v>10</v>
      </c>
      <c r="B13" s="66"/>
      <c r="C13" s="66"/>
      <c r="D13" s="67"/>
      <c r="E13" s="68" t="e">
        <f>#REF!</f>
        <v>#REF!</v>
      </c>
      <c r="F13" s="68" t="e">
        <f t="shared" si="0"/>
        <v>#REF!</v>
      </c>
      <c r="G13" s="68" t="e">
        <f>#REF!</f>
        <v>#REF!</v>
      </c>
      <c r="H13" s="68" t="e">
        <f t="shared" si="1"/>
        <v>#REF!</v>
      </c>
      <c r="I13" s="68" t="e">
        <f>#REF!</f>
        <v>#REF!</v>
      </c>
      <c r="J13" s="68" t="e">
        <f t="shared" si="2"/>
        <v>#REF!</v>
      </c>
      <c r="K13" s="66" t="e">
        <f>#REF!</f>
        <v>#REF!</v>
      </c>
      <c r="L13" s="66" t="e">
        <f t="shared" si="3"/>
        <v>#REF!</v>
      </c>
      <c r="M13" s="66" t="e">
        <f>#REF!</f>
        <v>#REF!</v>
      </c>
      <c r="N13" s="66" t="e">
        <f t="shared" si="4"/>
        <v>#REF!</v>
      </c>
      <c r="O13" s="66" t="e">
        <f>#REF!</f>
        <v>#REF!</v>
      </c>
      <c r="P13" s="66" t="e">
        <f t="shared" si="5"/>
        <v>#REF!</v>
      </c>
      <c r="Q13" s="66" t="e">
        <f>#REF!</f>
        <v>#REF!</v>
      </c>
      <c r="R13" s="66" t="e">
        <f t="shared" si="6"/>
        <v>#REF!</v>
      </c>
      <c r="S13" s="66" t="e">
        <f>#REF!</f>
        <v>#REF!</v>
      </c>
      <c r="T13" s="66" t="e">
        <f t="shared" si="7"/>
        <v>#REF!</v>
      </c>
      <c r="U13" s="66" t="e">
        <f>#REF!</f>
        <v>#REF!</v>
      </c>
      <c r="V13" s="66" t="e">
        <f t="shared" si="8"/>
        <v>#REF!</v>
      </c>
      <c r="W13" s="66" t="e">
        <f>#REF!</f>
        <v>#REF!</v>
      </c>
      <c r="X13" s="66" t="e">
        <f t="shared" si="9"/>
        <v>#REF!</v>
      </c>
      <c r="Y13" s="66" t="e">
        <f>#REF!</f>
        <v>#REF!</v>
      </c>
      <c r="Z13" s="66" t="e">
        <f t="shared" si="10"/>
        <v>#REF!</v>
      </c>
      <c r="AA13" s="66" t="e">
        <f>#REF!</f>
        <v>#REF!</v>
      </c>
      <c r="AB13" s="66" t="e">
        <f t="shared" si="11"/>
        <v>#REF!</v>
      </c>
      <c r="AC13" s="66" t="e">
        <f>#REF!</f>
        <v>#REF!</v>
      </c>
      <c r="AD13" s="66" t="e">
        <f t="shared" si="12"/>
        <v>#REF!</v>
      </c>
      <c r="AE13" s="66" t="e">
        <f>#REF!</f>
        <v>#REF!</v>
      </c>
      <c r="AF13" s="66" t="e">
        <f t="shared" si="13"/>
        <v>#REF!</v>
      </c>
      <c r="AG13" s="66" t="e">
        <f>#REF!</f>
        <v>#REF!</v>
      </c>
      <c r="AH13" s="66" t="e">
        <f t="shared" si="14"/>
        <v>#REF!</v>
      </c>
      <c r="AI13" s="66" t="e">
        <f>#REF!</f>
        <v>#REF!</v>
      </c>
      <c r="AJ13" s="66" t="e">
        <f t="shared" si="15"/>
        <v>#REF!</v>
      </c>
      <c r="AK13" s="66" t="e">
        <f>#REF!</f>
        <v>#REF!</v>
      </c>
      <c r="AL13" s="66" t="e">
        <f t="shared" si="16"/>
        <v>#REF!</v>
      </c>
      <c r="AM13" s="66" t="e">
        <f>#REF!</f>
        <v>#REF!</v>
      </c>
      <c r="AN13" s="66" t="e">
        <f t="shared" si="17"/>
        <v>#REF!</v>
      </c>
      <c r="AO13" s="66" t="e">
        <f>#REF!</f>
        <v>#REF!</v>
      </c>
      <c r="AP13" s="66" t="e">
        <f t="shared" si="18"/>
        <v>#REF!</v>
      </c>
      <c r="AQ13" s="1" t="e">
        <f t="shared" si="19"/>
        <v>#REF!</v>
      </c>
      <c r="AR13" s="3" t="e">
        <f t="shared" si="20"/>
        <v>#REF!</v>
      </c>
    </row>
    <row r="14" spans="1:44">
      <c r="A14" s="1">
        <f>список!A12</f>
        <v>11</v>
      </c>
      <c r="B14" s="66"/>
      <c r="C14" s="66"/>
      <c r="D14" s="67"/>
      <c r="E14" s="68" t="e">
        <f>#REF!</f>
        <v>#REF!</v>
      </c>
      <c r="F14" s="68" t="e">
        <f t="shared" si="0"/>
        <v>#REF!</v>
      </c>
      <c r="G14" s="68" t="e">
        <f>#REF!</f>
        <v>#REF!</v>
      </c>
      <c r="H14" s="68" t="e">
        <f t="shared" si="1"/>
        <v>#REF!</v>
      </c>
      <c r="I14" s="68" t="e">
        <f>#REF!</f>
        <v>#REF!</v>
      </c>
      <c r="J14" s="68" t="e">
        <f t="shared" si="2"/>
        <v>#REF!</v>
      </c>
      <c r="K14" s="66" t="e">
        <f>#REF!</f>
        <v>#REF!</v>
      </c>
      <c r="L14" s="66" t="e">
        <f t="shared" si="3"/>
        <v>#REF!</v>
      </c>
      <c r="M14" s="66" t="e">
        <f>#REF!</f>
        <v>#REF!</v>
      </c>
      <c r="N14" s="66" t="e">
        <f t="shared" si="4"/>
        <v>#REF!</v>
      </c>
      <c r="O14" s="66" t="e">
        <f>#REF!</f>
        <v>#REF!</v>
      </c>
      <c r="P14" s="66" t="e">
        <f t="shared" si="5"/>
        <v>#REF!</v>
      </c>
      <c r="Q14" s="66" t="e">
        <f>#REF!</f>
        <v>#REF!</v>
      </c>
      <c r="R14" s="66" t="e">
        <f t="shared" si="6"/>
        <v>#REF!</v>
      </c>
      <c r="S14" s="66" t="e">
        <f>#REF!</f>
        <v>#REF!</v>
      </c>
      <c r="T14" s="66" t="e">
        <f t="shared" si="7"/>
        <v>#REF!</v>
      </c>
      <c r="U14" s="66" t="e">
        <f>#REF!</f>
        <v>#REF!</v>
      </c>
      <c r="V14" s="66" t="e">
        <f t="shared" si="8"/>
        <v>#REF!</v>
      </c>
      <c r="W14" s="66" t="e">
        <f>#REF!</f>
        <v>#REF!</v>
      </c>
      <c r="X14" s="66" t="e">
        <f t="shared" si="9"/>
        <v>#REF!</v>
      </c>
      <c r="Y14" s="66" t="e">
        <f>#REF!</f>
        <v>#REF!</v>
      </c>
      <c r="Z14" s="66" t="e">
        <f t="shared" si="10"/>
        <v>#REF!</v>
      </c>
      <c r="AA14" s="66" t="e">
        <f>#REF!</f>
        <v>#REF!</v>
      </c>
      <c r="AB14" s="66" t="e">
        <f t="shared" si="11"/>
        <v>#REF!</v>
      </c>
      <c r="AC14" s="66" t="e">
        <f>#REF!</f>
        <v>#REF!</v>
      </c>
      <c r="AD14" s="66" t="e">
        <f t="shared" si="12"/>
        <v>#REF!</v>
      </c>
      <c r="AE14" s="66" t="e">
        <f>#REF!</f>
        <v>#REF!</v>
      </c>
      <c r="AF14" s="66" t="e">
        <f t="shared" si="13"/>
        <v>#REF!</v>
      </c>
      <c r="AG14" s="66" t="e">
        <f>#REF!</f>
        <v>#REF!</v>
      </c>
      <c r="AH14" s="66" t="e">
        <f t="shared" si="14"/>
        <v>#REF!</v>
      </c>
      <c r="AI14" s="66" t="e">
        <f>#REF!</f>
        <v>#REF!</v>
      </c>
      <c r="AJ14" s="66" t="e">
        <f t="shared" si="15"/>
        <v>#REF!</v>
      </c>
      <c r="AK14" s="66" t="e">
        <f>#REF!</f>
        <v>#REF!</v>
      </c>
      <c r="AL14" s="66" t="e">
        <f t="shared" si="16"/>
        <v>#REF!</v>
      </c>
      <c r="AM14" s="66" t="e">
        <f>#REF!</f>
        <v>#REF!</v>
      </c>
      <c r="AN14" s="66" t="e">
        <f t="shared" si="17"/>
        <v>#REF!</v>
      </c>
      <c r="AO14" s="66" t="e">
        <f>#REF!</f>
        <v>#REF!</v>
      </c>
      <c r="AP14" s="66" t="e">
        <f t="shared" si="18"/>
        <v>#REF!</v>
      </c>
      <c r="AQ14" s="1" t="e">
        <f t="shared" si="19"/>
        <v>#REF!</v>
      </c>
      <c r="AR14" s="3" t="e">
        <f t="shared" si="20"/>
        <v>#REF!</v>
      </c>
    </row>
    <row r="15" spans="1:44">
      <c r="A15" s="1">
        <f>список!A14</f>
        <v>13</v>
      </c>
      <c r="B15" s="66"/>
      <c r="C15" s="66"/>
      <c r="D15" s="67"/>
      <c r="E15" s="68" t="e">
        <f>#REF!</f>
        <v>#REF!</v>
      </c>
      <c r="F15" s="68" t="e">
        <f t="shared" si="0"/>
        <v>#REF!</v>
      </c>
      <c r="G15" s="68" t="e">
        <f>#REF!</f>
        <v>#REF!</v>
      </c>
      <c r="H15" s="68" t="e">
        <f t="shared" si="1"/>
        <v>#REF!</v>
      </c>
      <c r="I15" s="68" t="e">
        <f>#REF!</f>
        <v>#REF!</v>
      </c>
      <c r="J15" s="68" t="e">
        <f t="shared" si="2"/>
        <v>#REF!</v>
      </c>
      <c r="K15" s="66" t="e">
        <f>#REF!</f>
        <v>#REF!</v>
      </c>
      <c r="L15" s="66" t="e">
        <f t="shared" si="3"/>
        <v>#REF!</v>
      </c>
      <c r="M15" s="66" t="e">
        <f>#REF!</f>
        <v>#REF!</v>
      </c>
      <c r="N15" s="66" t="e">
        <f t="shared" si="4"/>
        <v>#REF!</v>
      </c>
      <c r="O15" s="66" t="e">
        <f>#REF!</f>
        <v>#REF!</v>
      </c>
      <c r="P15" s="66" t="e">
        <f t="shared" si="5"/>
        <v>#REF!</v>
      </c>
      <c r="Q15" s="66" t="e">
        <f>#REF!</f>
        <v>#REF!</v>
      </c>
      <c r="R15" s="66" t="e">
        <f t="shared" si="6"/>
        <v>#REF!</v>
      </c>
      <c r="S15" s="66" t="e">
        <f>#REF!</f>
        <v>#REF!</v>
      </c>
      <c r="T15" s="66" t="e">
        <f t="shared" si="7"/>
        <v>#REF!</v>
      </c>
      <c r="U15" s="66" t="e">
        <f>#REF!</f>
        <v>#REF!</v>
      </c>
      <c r="V15" s="66" t="e">
        <f t="shared" si="8"/>
        <v>#REF!</v>
      </c>
      <c r="W15" s="66" t="e">
        <f>#REF!</f>
        <v>#REF!</v>
      </c>
      <c r="X15" s="66" t="e">
        <f t="shared" si="9"/>
        <v>#REF!</v>
      </c>
      <c r="Y15" s="66" t="e">
        <f>#REF!</f>
        <v>#REF!</v>
      </c>
      <c r="Z15" s="66" t="e">
        <f t="shared" si="10"/>
        <v>#REF!</v>
      </c>
      <c r="AA15" s="66" t="e">
        <f>#REF!</f>
        <v>#REF!</v>
      </c>
      <c r="AB15" s="66" t="e">
        <f t="shared" si="11"/>
        <v>#REF!</v>
      </c>
      <c r="AC15" s="66" t="e">
        <f>#REF!</f>
        <v>#REF!</v>
      </c>
      <c r="AD15" s="66" t="e">
        <f t="shared" si="12"/>
        <v>#REF!</v>
      </c>
      <c r="AE15" s="66" t="e">
        <f>#REF!</f>
        <v>#REF!</v>
      </c>
      <c r="AF15" s="66" t="e">
        <f t="shared" si="13"/>
        <v>#REF!</v>
      </c>
      <c r="AG15" s="66" t="e">
        <f>#REF!</f>
        <v>#REF!</v>
      </c>
      <c r="AH15" s="66" t="e">
        <f t="shared" si="14"/>
        <v>#REF!</v>
      </c>
      <c r="AI15" s="66" t="e">
        <f>#REF!</f>
        <v>#REF!</v>
      </c>
      <c r="AJ15" s="66" t="e">
        <f t="shared" si="15"/>
        <v>#REF!</v>
      </c>
      <c r="AK15" s="66" t="e">
        <f>#REF!</f>
        <v>#REF!</v>
      </c>
      <c r="AL15" s="66" t="e">
        <f t="shared" si="16"/>
        <v>#REF!</v>
      </c>
      <c r="AM15" s="66" t="e">
        <f>#REF!</f>
        <v>#REF!</v>
      </c>
      <c r="AN15" s="66" t="e">
        <f t="shared" si="17"/>
        <v>#REF!</v>
      </c>
      <c r="AO15" s="66" t="e">
        <f>#REF!</f>
        <v>#REF!</v>
      </c>
      <c r="AP15" s="66" t="e">
        <f t="shared" si="18"/>
        <v>#REF!</v>
      </c>
      <c r="AQ15" s="1" t="e">
        <f t="shared" si="19"/>
        <v>#REF!</v>
      </c>
      <c r="AR15" s="3" t="e">
        <f t="shared" si="20"/>
        <v>#REF!</v>
      </c>
    </row>
    <row r="16" spans="1:44">
      <c r="A16" s="1">
        <f>список!A15</f>
        <v>14</v>
      </c>
      <c r="B16" s="66"/>
      <c r="C16" s="66"/>
      <c r="D16" s="67"/>
      <c r="E16" s="68" t="e">
        <f>#REF!</f>
        <v>#REF!</v>
      </c>
      <c r="F16" s="68" t="e">
        <f t="shared" si="0"/>
        <v>#REF!</v>
      </c>
      <c r="G16" s="68" t="e">
        <f>#REF!</f>
        <v>#REF!</v>
      </c>
      <c r="H16" s="68" t="e">
        <f t="shared" si="1"/>
        <v>#REF!</v>
      </c>
      <c r="I16" s="68" t="e">
        <f>#REF!</f>
        <v>#REF!</v>
      </c>
      <c r="J16" s="68" t="e">
        <f t="shared" si="2"/>
        <v>#REF!</v>
      </c>
      <c r="K16" s="66" t="e">
        <f>#REF!</f>
        <v>#REF!</v>
      </c>
      <c r="L16" s="66" t="e">
        <f t="shared" si="3"/>
        <v>#REF!</v>
      </c>
      <c r="M16" s="66" t="e">
        <f>#REF!</f>
        <v>#REF!</v>
      </c>
      <c r="N16" s="66" t="e">
        <f t="shared" si="4"/>
        <v>#REF!</v>
      </c>
      <c r="O16" s="66" t="e">
        <f>#REF!</f>
        <v>#REF!</v>
      </c>
      <c r="P16" s="66" t="e">
        <f t="shared" si="5"/>
        <v>#REF!</v>
      </c>
      <c r="Q16" s="66" t="e">
        <f>#REF!</f>
        <v>#REF!</v>
      </c>
      <c r="R16" s="66" t="e">
        <f t="shared" si="6"/>
        <v>#REF!</v>
      </c>
      <c r="S16" s="66" t="e">
        <f>#REF!</f>
        <v>#REF!</v>
      </c>
      <c r="T16" s="66" t="e">
        <f t="shared" si="7"/>
        <v>#REF!</v>
      </c>
      <c r="U16" s="66" t="e">
        <f>#REF!</f>
        <v>#REF!</v>
      </c>
      <c r="V16" s="66" t="e">
        <f t="shared" si="8"/>
        <v>#REF!</v>
      </c>
      <c r="W16" s="66" t="e">
        <f>#REF!</f>
        <v>#REF!</v>
      </c>
      <c r="X16" s="66" t="e">
        <f t="shared" si="9"/>
        <v>#REF!</v>
      </c>
      <c r="Y16" s="66" t="e">
        <f>#REF!</f>
        <v>#REF!</v>
      </c>
      <c r="Z16" s="66" t="e">
        <f t="shared" si="10"/>
        <v>#REF!</v>
      </c>
      <c r="AA16" s="66" t="e">
        <f>#REF!</f>
        <v>#REF!</v>
      </c>
      <c r="AB16" s="66" t="e">
        <f t="shared" si="11"/>
        <v>#REF!</v>
      </c>
      <c r="AC16" s="66" t="e">
        <f>#REF!</f>
        <v>#REF!</v>
      </c>
      <c r="AD16" s="66" t="e">
        <f t="shared" si="12"/>
        <v>#REF!</v>
      </c>
      <c r="AE16" s="66" t="e">
        <f>#REF!</f>
        <v>#REF!</v>
      </c>
      <c r="AF16" s="66" t="e">
        <f t="shared" si="13"/>
        <v>#REF!</v>
      </c>
      <c r="AG16" s="66" t="e">
        <f>#REF!</f>
        <v>#REF!</v>
      </c>
      <c r="AH16" s="66" t="e">
        <f t="shared" si="14"/>
        <v>#REF!</v>
      </c>
      <c r="AI16" s="66" t="e">
        <f>#REF!</f>
        <v>#REF!</v>
      </c>
      <c r="AJ16" s="66" t="e">
        <f t="shared" si="15"/>
        <v>#REF!</v>
      </c>
      <c r="AK16" s="66" t="e">
        <f>#REF!</f>
        <v>#REF!</v>
      </c>
      <c r="AL16" s="66" t="e">
        <f t="shared" si="16"/>
        <v>#REF!</v>
      </c>
      <c r="AM16" s="66" t="e">
        <f>#REF!</f>
        <v>#REF!</v>
      </c>
      <c r="AN16" s="66" t="e">
        <f t="shared" si="17"/>
        <v>#REF!</v>
      </c>
      <c r="AO16" s="66" t="e">
        <f>#REF!</f>
        <v>#REF!</v>
      </c>
      <c r="AP16" s="66" t="e">
        <f t="shared" si="18"/>
        <v>#REF!</v>
      </c>
      <c r="AQ16" s="1" t="e">
        <f t="shared" si="19"/>
        <v>#REF!</v>
      </c>
      <c r="AR16" s="3" t="e">
        <f t="shared" si="20"/>
        <v>#REF!</v>
      </c>
    </row>
    <row r="17" spans="1:44">
      <c r="A17" s="1">
        <f>список!A16</f>
        <v>15</v>
      </c>
      <c r="B17" s="66"/>
      <c r="C17" s="66"/>
      <c r="D17" s="67"/>
      <c r="E17" s="68" t="e">
        <f>#REF!</f>
        <v>#REF!</v>
      </c>
      <c r="F17" s="68" t="e">
        <f t="shared" si="0"/>
        <v>#REF!</v>
      </c>
      <c r="G17" s="68" t="e">
        <f>#REF!</f>
        <v>#REF!</v>
      </c>
      <c r="H17" s="68" t="e">
        <f t="shared" si="1"/>
        <v>#REF!</v>
      </c>
      <c r="I17" s="68" t="e">
        <f>#REF!</f>
        <v>#REF!</v>
      </c>
      <c r="J17" s="68" t="e">
        <f t="shared" si="2"/>
        <v>#REF!</v>
      </c>
      <c r="K17" s="66" t="e">
        <f>#REF!</f>
        <v>#REF!</v>
      </c>
      <c r="L17" s="66" t="e">
        <f t="shared" si="3"/>
        <v>#REF!</v>
      </c>
      <c r="M17" s="66" t="e">
        <f>#REF!</f>
        <v>#REF!</v>
      </c>
      <c r="N17" s="66" t="e">
        <f t="shared" si="4"/>
        <v>#REF!</v>
      </c>
      <c r="O17" s="66" t="e">
        <f>#REF!</f>
        <v>#REF!</v>
      </c>
      <c r="P17" s="66" t="e">
        <f t="shared" si="5"/>
        <v>#REF!</v>
      </c>
      <c r="Q17" s="66" t="e">
        <f>#REF!</f>
        <v>#REF!</v>
      </c>
      <c r="R17" s="66" t="e">
        <f t="shared" si="6"/>
        <v>#REF!</v>
      </c>
      <c r="S17" s="66" t="e">
        <f>#REF!</f>
        <v>#REF!</v>
      </c>
      <c r="T17" s="66" t="e">
        <f t="shared" si="7"/>
        <v>#REF!</v>
      </c>
      <c r="U17" s="66" t="e">
        <f>#REF!</f>
        <v>#REF!</v>
      </c>
      <c r="V17" s="66" t="e">
        <f t="shared" si="8"/>
        <v>#REF!</v>
      </c>
      <c r="W17" s="66" t="e">
        <f>#REF!</f>
        <v>#REF!</v>
      </c>
      <c r="X17" s="66" t="e">
        <f t="shared" si="9"/>
        <v>#REF!</v>
      </c>
      <c r="Y17" s="66" t="e">
        <f>#REF!</f>
        <v>#REF!</v>
      </c>
      <c r="Z17" s="66" t="e">
        <f t="shared" si="10"/>
        <v>#REF!</v>
      </c>
      <c r="AA17" s="66" t="e">
        <f>#REF!</f>
        <v>#REF!</v>
      </c>
      <c r="AB17" s="66" t="e">
        <f t="shared" si="11"/>
        <v>#REF!</v>
      </c>
      <c r="AC17" s="66" t="e">
        <f>#REF!</f>
        <v>#REF!</v>
      </c>
      <c r="AD17" s="66" t="e">
        <f t="shared" si="12"/>
        <v>#REF!</v>
      </c>
      <c r="AE17" s="66" t="e">
        <f>#REF!</f>
        <v>#REF!</v>
      </c>
      <c r="AF17" s="66" t="e">
        <f t="shared" si="13"/>
        <v>#REF!</v>
      </c>
      <c r="AG17" s="66" t="e">
        <f>#REF!</f>
        <v>#REF!</v>
      </c>
      <c r="AH17" s="66" t="e">
        <f t="shared" si="14"/>
        <v>#REF!</v>
      </c>
      <c r="AI17" s="66" t="e">
        <f>#REF!</f>
        <v>#REF!</v>
      </c>
      <c r="AJ17" s="66" t="e">
        <f t="shared" si="15"/>
        <v>#REF!</v>
      </c>
      <c r="AK17" s="66" t="e">
        <f>#REF!</f>
        <v>#REF!</v>
      </c>
      <c r="AL17" s="66" t="e">
        <f t="shared" si="16"/>
        <v>#REF!</v>
      </c>
      <c r="AM17" s="66" t="e">
        <f>#REF!</f>
        <v>#REF!</v>
      </c>
      <c r="AN17" s="66" t="e">
        <f t="shared" si="17"/>
        <v>#REF!</v>
      </c>
      <c r="AO17" s="66" t="e">
        <f>#REF!</f>
        <v>#REF!</v>
      </c>
      <c r="AP17" s="66" t="e">
        <f t="shared" si="18"/>
        <v>#REF!</v>
      </c>
      <c r="AQ17" s="1" t="e">
        <f t="shared" si="19"/>
        <v>#REF!</v>
      </c>
      <c r="AR17" s="3" t="e">
        <f t="shared" si="20"/>
        <v>#REF!</v>
      </c>
    </row>
    <row r="18" spans="1:44">
      <c r="A18" s="1">
        <f>список!A17</f>
        <v>16</v>
      </c>
      <c r="B18" s="66"/>
      <c r="C18" s="66"/>
      <c r="D18" s="67"/>
      <c r="E18" s="68" t="e">
        <f>#REF!</f>
        <v>#REF!</v>
      </c>
      <c r="F18" s="68" t="e">
        <f t="shared" si="0"/>
        <v>#REF!</v>
      </c>
      <c r="G18" s="68" t="e">
        <f>#REF!</f>
        <v>#REF!</v>
      </c>
      <c r="H18" s="68" t="e">
        <f t="shared" si="1"/>
        <v>#REF!</v>
      </c>
      <c r="I18" s="68" t="e">
        <f>#REF!</f>
        <v>#REF!</v>
      </c>
      <c r="J18" s="68" t="e">
        <f t="shared" si="2"/>
        <v>#REF!</v>
      </c>
      <c r="K18" s="66" t="e">
        <f>#REF!</f>
        <v>#REF!</v>
      </c>
      <c r="L18" s="66" t="e">
        <f t="shared" si="3"/>
        <v>#REF!</v>
      </c>
      <c r="M18" s="66" t="e">
        <f>#REF!</f>
        <v>#REF!</v>
      </c>
      <c r="N18" s="66" t="e">
        <f t="shared" si="4"/>
        <v>#REF!</v>
      </c>
      <c r="O18" s="66" t="e">
        <f>#REF!</f>
        <v>#REF!</v>
      </c>
      <c r="P18" s="66" t="e">
        <f t="shared" si="5"/>
        <v>#REF!</v>
      </c>
      <c r="Q18" s="66" t="e">
        <f>#REF!</f>
        <v>#REF!</v>
      </c>
      <c r="R18" s="66" t="e">
        <f t="shared" si="6"/>
        <v>#REF!</v>
      </c>
      <c r="S18" s="66" t="e">
        <f>#REF!</f>
        <v>#REF!</v>
      </c>
      <c r="T18" s="66" t="e">
        <f t="shared" si="7"/>
        <v>#REF!</v>
      </c>
      <c r="U18" s="66" t="e">
        <f>#REF!</f>
        <v>#REF!</v>
      </c>
      <c r="V18" s="66" t="e">
        <f t="shared" si="8"/>
        <v>#REF!</v>
      </c>
      <c r="W18" s="66" t="e">
        <f>#REF!</f>
        <v>#REF!</v>
      </c>
      <c r="X18" s="66" t="e">
        <f t="shared" si="9"/>
        <v>#REF!</v>
      </c>
      <c r="Y18" s="66" t="e">
        <f>#REF!</f>
        <v>#REF!</v>
      </c>
      <c r="Z18" s="66" t="e">
        <f t="shared" si="10"/>
        <v>#REF!</v>
      </c>
      <c r="AA18" s="66" t="e">
        <f>#REF!</f>
        <v>#REF!</v>
      </c>
      <c r="AB18" s="66" t="e">
        <f t="shared" si="11"/>
        <v>#REF!</v>
      </c>
      <c r="AC18" s="66" t="e">
        <f>#REF!</f>
        <v>#REF!</v>
      </c>
      <c r="AD18" s="66" t="e">
        <f t="shared" si="12"/>
        <v>#REF!</v>
      </c>
      <c r="AE18" s="66" t="e">
        <f>#REF!</f>
        <v>#REF!</v>
      </c>
      <c r="AF18" s="66" t="e">
        <f t="shared" si="13"/>
        <v>#REF!</v>
      </c>
      <c r="AG18" s="66" t="e">
        <f>#REF!</f>
        <v>#REF!</v>
      </c>
      <c r="AH18" s="66" t="e">
        <f t="shared" si="14"/>
        <v>#REF!</v>
      </c>
      <c r="AI18" s="66" t="e">
        <f>#REF!</f>
        <v>#REF!</v>
      </c>
      <c r="AJ18" s="66" t="e">
        <f t="shared" si="15"/>
        <v>#REF!</v>
      </c>
      <c r="AK18" s="66" t="e">
        <f>#REF!</f>
        <v>#REF!</v>
      </c>
      <c r="AL18" s="66" t="e">
        <f t="shared" si="16"/>
        <v>#REF!</v>
      </c>
      <c r="AM18" s="66" t="e">
        <f>#REF!</f>
        <v>#REF!</v>
      </c>
      <c r="AN18" s="66" t="e">
        <f t="shared" si="17"/>
        <v>#REF!</v>
      </c>
      <c r="AO18" s="66" t="e">
        <f>#REF!</f>
        <v>#REF!</v>
      </c>
      <c r="AP18" s="66" t="e">
        <f t="shared" si="18"/>
        <v>#REF!</v>
      </c>
      <c r="AQ18" s="1" t="e">
        <f t="shared" si="19"/>
        <v>#REF!</v>
      </c>
      <c r="AR18" s="3" t="e">
        <f t="shared" si="20"/>
        <v>#REF!</v>
      </c>
    </row>
    <row r="19" spans="1:44">
      <c r="A19" s="1">
        <f>список!A18</f>
        <v>17</v>
      </c>
      <c r="B19" s="66"/>
      <c r="C19" s="66"/>
      <c r="D19" s="67"/>
      <c r="E19" s="68" t="e">
        <f>#REF!</f>
        <v>#REF!</v>
      </c>
      <c r="F19" s="68" t="e">
        <f t="shared" si="0"/>
        <v>#REF!</v>
      </c>
      <c r="G19" s="68" t="e">
        <f>#REF!</f>
        <v>#REF!</v>
      </c>
      <c r="H19" s="68" t="e">
        <f t="shared" si="1"/>
        <v>#REF!</v>
      </c>
      <c r="I19" s="68" t="e">
        <f>#REF!</f>
        <v>#REF!</v>
      </c>
      <c r="J19" s="68" t="e">
        <f t="shared" si="2"/>
        <v>#REF!</v>
      </c>
      <c r="K19" s="66" t="e">
        <f>#REF!</f>
        <v>#REF!</v>
      </c>
      <c r="L19" s="66" t="e">
        <f t="shared" si="3"/>
        <v>#REF!</v>
      </c>
      <c r="M19" s="66" t="e">
        <f>#REF!</f>
        <v>#REF!</v>
      </c>
      <c r="N19" s="66" t="e">
        <f t="shared" si="4"/>
        <v>#REF!</v>
      </c>
      <c r="O19" s="66" t="e">
        <f>#REF!</f>
        <v>#REF!</v>
      </c>
      <c r="P19" s="66" t="e">
        <f t="shared" si="5"/>
        <v>#REF!</v>
      </c>
      <c r="Q19" s="66" t="e">
        <f>#REF!</f>
        <v>#REF!</v>
      </c>
      <c r="R19" s="66" t="e">
        <f t="shared" si="6"/>
        <v>#REF!</v>
      </c>
      <c r="S19" s="66" t="e">
        <f>#REF!</f>
        <v>#REF!</v>
      </c>
      <c r="T19" s="66" t="e">
        <f t="shared" si="7"/>
        <v>#REF!</v>
      </c>
      <c r="U19" s="66" t="e">
        <f>#REF!</f>
        <v>#REF!</v>
      </c>
      <c r="V19" s="66" t="e">
        <f t="shared" si="8"/>
        <v>#REF!</v>
      </c>
      <c r="W19" s="66" t="e">
        <f>#REF!</f>
        <v>#REF!</v>
      </c>
      <c r="X19" s="66" t="e">
        <f t="shared" si="9"/>
        <v>#REF!</v>
      </c>
      <c r="Y19" s="66" t="e">
        <f>#REF!</f>
        <v>#REF!</v>
      </c>
      <c r="Z19" s="66" t="e">
        <f t="shared" si="10"/>
        <v>#REF!</v>
      </c>
      <c r="AA19" s="66" t="e">
        <f>#REF!</f>
        <v>#REF!</v>
      </c>
      <c r="AB19" s="66" t="e">
        <f t="shared" si="11"/>
        <v>#REF!</v>
      </c>
      <c r="AC19" s="66" t="e">
        <f>#REF!</f>
        <v>#REF!</v>
      </c>
      <c r="AD19" s="66" t="e">
        <f t="shared" si="12"/>
        <v>#REF!</v>
      </c>
      <c r="AE19" s="66" t="e">
        <f>#REF!</f>
        <v>#REF!</v>
      </c>
      <c r="AF19" s="66" t="e">
        <f t="shared" si="13"/>
        <v>#REF!</v>
      </c>
      <c r="AG19" s="66" t="e">
        <f>#REF!</f>
        <v>#REF!</v>
      </c>
      <c r="AH19" s="66" t="e">
        <f t="shared" si="14"/>
        <v>#REF!</v>
      </c>
      <c r="AI19" s="66" t="e">
        <f>#REF!</f>
        <v>#REF!</v>
      </c>
      <c r="AJ19" s="66" t="e">
        <f t="shared" si="15"/>
        <v>#REF!</v>
      </c>
      <c r="AK19" s="66" t="e">
        <f>#REF!</f>
        <v>#REF!</v>
      </c>
      <c r="AL19" s="66" t="e">
        <f t="shared" si="16"/>
        <v>#REF!</v>
      </c>
      <c r="AM19" s="66" t="e">
        <f>#REF!</f>
        <v>#REF!</v>
      </c>
      <c r="AN19" s="66" t="e">
        <f t="shared" si="17"/>
        <v>#REF!</v>
      </c>
      <c r="AO19" s="66" t="e">
        <f>#REF!</f>
        <v>#REF!</v>
      </c>
      <c r="AP19" s="66" t="e">
        <f t="shared" si="18"/>
        <v>#REF!</v>
      </c>
      <c r="AQ19" s="1" t="e">
        <f t="shared" si="19"/>
        <v>#REF!</v>
      </c>
      <c r="AR19" s="3" t="e">
        <f t="shared" si="20"/>
        <v>#REF!</v>
      </c>
    </row>
    <row r="20" spans="1:44">
      <c r="A20" s="1">
        <f>список!A19</f>
        <v>18</v>
      </c>
      <c r="B20" s="66"/>
      <c r="C20" s="66"/>
      <c r="D20" s="67"/>
      <c r="E20" s="68" t="e">
        <f>#REF!</f>
        <v>#REF!</v>
      </c>
      <c r="F20" s="68" t="e">
        <f t="shared" si="0"/>
        <v>#REF!</v>
      </c>
      <c r="G20" s="68" t="e">
        <f>#REF!</f>
        <v>#REF!</v>
      </c>
      <c r="H20" s="68" t="e">
        <f t="shared" si="1"/>
        <v>#REF!</v>
      </c>
      <c r="I20" s="68" t="e">
        <f>#REF!</f>
        <v>#REF!</v>
      </c>
      <c r="J20" s="68" t="e">
        <f t="shared" si="2"/>
        <v>#REF!</v>
      </c>
      <c r="K20" s="66" t="e">
        <f>#REF!</f>
        <v>#REF!</v>
      </c>
      <c r="L20" s="66" t="e">
        <f t="shared" si="3"/>
        <v>#REF!</v>
      </c>
      <c r="M20" s="66" t="e">
        <f>#REF!</f>
        <v>#REF!</v>
      </c>
      <c r="N20" s="66" t="e">
        <f t="shared" si="4"/>
        <v>#REF!</v>
      </c>
      <c r="O20" s="66" t="e">
        <f>#REF!</f>
        <v>#REF!</v>
      </c>
      <c r="P20" s="66" t="e">
        <f t="shared" si="5"/>
        <v>#REF!</v>
      </c>
      <c r="Q20" s="66" t="e">
        <f>#REF!</f>
        <v>#REF!</v>
      </c>
      <c r="R20" s="66" t="e">
        <f t="shared" si="6"/>
        <v>#REF!</v>
      </c>
      <c r="S20" s="66" t="e">
        <f>#REF!</f>
        <v>#REF!</v>
      </c>
      <c r="T20" s="66" t="e">
        <f t="shared" si="7"/>
        <v>#REF!</v>
      </c>
      <c r="U20" s="66" t="e">
        <f>#REF!</f>
        <v>#REF!</v>
      </c>
      <c r="V20" s="66" t="e">
        <f t="shared" si="8"/>
        <v>#REF!</v>
      </c>
      <c r="W20" s="66" t="e">
        <f>#REF!</f>
        <v>#REF!</v>
      </c>
      <c r="X20" s="66" t="e">
        <f t="shared" si="9"/>
        <v>#REF!</v>
      </c>
      <c r="Y20" s="66" t="e">
        <f>#REF!</f>
        <v>#REF!</v>
      </c>
      <c r="Z20" s="66" t="e">
        <f t="shared" si="10"/>
        <v>#REF!</v>
      </c>
      <c r="AA20" s="66" t="e">
        <f>#REF!</f>
        <v>#REF!</v>
      </c>
      <c r="AB20" s="66" t="e">
        <f t="shared" si="11"/>
        <v>#REF!</v>
      </c>
      <c r="AC20" s="66" t="e">
        <f>#REF!</f>
        <v>#REF!</v>
      </c>
      <c r="AD20" s="66" t="e">
        <f t="shared" si="12"/>
        <v>#REF!</v>
      </c>
      <c r="AE20" s="66" t="e">
        <f>#REF!</f>
        <v>#REF!</v>
      </c>
      <c r="AF20" s="66" t="e">
        <f t="shared" si="13"/>
        <v>#REF!</v>
      </c>
      <c r="AG20" s="66" t="e">
        <f>#REF!</f>
        <v>#REF!</v>
      </c>
      <c r="AH20" s="66" t="e">
        <f t="shared" si="14"/>
        <v>#REF!</v>
      </c>
      <c r="AI20" s="66" t="e">
        <f>#REF!</f>
        <v>#REF!</v>
      </c>
      <c r="AJ20" s="66" t="e">
        <f t="shared" si="15"/>
        <v>#REF!</v>
      </c>
      <c r="AK20" s="66" t="e">
        <f>#REF!</f>
        <v>#REF!</v>
      </c>
      <c r="AL20" s="66" t="e">
        <f t="shared" si="16"/>
        <v>#REF!</v>
      </c>
      <c r="AM20" s="66" t="e">
        <f>#REF!</f>
        <v>#REF!</v>
      </c>
      <c r="AN20" s="66" t="e">
        <f t="shared" si="17"/>
        <v>#REF!</v>
      </c>
      <c r="AO20" s="66" t="e">
        <f>#REF!</f>
        <v>#REF!</v>
      </c>
      <c r="AP20" s="66" t="e">
        <f t="shared" si="18"/>
        <v>#REF!</v>
      </c>
      <c r="AQ20" s="1" t="e">
        <f t="shared" si="19"/>
        <v>#REF!</v>
      </c>
      <c r="AR20" s="3" t="e">
        <f t="shared" si="20"/>
        <v>#REF!</v>
      </c>
    </row>
    <row r="21" spans="1:44">
      <c r="A21" s="1">
        <f>список!A20</f>
        <v>19</v>
      </c>
      <c r="B21" s="66"/>
      <c r="C21" s="66"/>
      <c r="D21" s="67"/>
      <c r="E21" s="68" t="e">
        <f>#REF!</f>
        <v>#REF!</v>
      </c>
      <c r="F21" s="68" t="e">
        <f t="shared" si="0"/>
        <v>#REF!</v>
      </c>
      <c r="G21" s="68" t="e">
        <f>#REF!</f>
        <v>#REF!</v>
      </c>
      <c r="H21" s="68" t="e">
        <f t="shared" si="1"/>
        <v>#REF!</v>
      </c>
      <c r="I21" s="68" t="e">
        <f>#REF!</f>
        <v>#REF!</v>
      </c>
      <c r="J21" s="68" t="e">
        <f t="shared" si="2"/>
        <v>#REF!</v>
      </c>
      <c r="K21" s="66" t="e">
        <f>#REF!</f>
        <v>#REF!</v>
      </c>
      <c r="L21" s="66" t="e">
        <f t="shared" si="3"/>
        <v>#REF!</v>
      </c>
      <c r="M21" s="66" t="e">
        <f>#REF!</f>
        <v>#REF!</v>
      </c>
      <c r="N21" s="66" t="e">
        <f t="shared" si="4"/>
        <v>#REF!</v>
      </c>
      <c r="O21" s="66" t="e">
        <f>#REF!</f>
        <v>#REF!</v>
      </c>
      <c r="P21" s="66" t="e">
        <f t="shared" si="5"/>
        <v>#REF!</v>
      </c>
      <c r="Q21" s="66" t="e">
        <f>#REF!</f>
        <v>#REF!</v>
      </c>
      <c r="R21" s="66" t="e">
        <f t="shared" si="6"/>
        <v>#REF!</v>
      </c>
      <c r="S21" s="66" t="e">
        <f>#REF!</f>
        <v>#REF!</v>
      </c>
      <c r="T21" s="66" t="e">
        <f t="shared" si="7"/>
        <v>#REF!</v>
      </c>
      <c r="U21" s="66" t="e">
        <f>#REF!</f>
        <v>#REF!</v>
      </c>
      <c r="V21" s="66" t="e">
        <f t="shared" si="8"/>
        <v>#REF!</v>
      </c>
      <c r="W21" s="66" t="e">
        <f>#REF!</f>
        <v>#REF!</v>
      </c>
      <c r="X21" s="66" t="e">
        <f t="shared" si="9"/>
        <v>#REF!</v>
      </c>
      <c r="Y21" s="66" t="e">
        <f>#REF!</f>
        <v>#REF!</v>
      </c>
      <c r="Z21" s="66" t="e">
        <f t="shared" si="10"/>
        <v>#REF!</v>
      </c>
      <c r="AA21" s="66" t="e">
        <f>#REF!</f>
        <v>#REF!</v>
      </c>
      <c r="AB21" s="66" t="e">
        <f t="shared" si="11"/>
        <v>#REF!</v>
      </c>
      <c r="AC21" s="66" t="e">
        <f>#REF!</f>
        <v>#REF!</v>
      </c>
      <c r="AD21" s="66" t="e">
        <f t="shared" si="12"/>
        <v>#REF!</v>
      </c>
      <c r="AE21" s="66" t="e">
        <f>#REF!</f>
        <v>#REF!</v>
      </c>
      <c r="AF21" s="66" t="e">
        <f t="shared" si="13"/>
        <v>#REF!</v>
      </c>
      <c r="AG21" s="66" t="e">
        <f>#REF!</f>
        <v>#REF!</v>
      </c>
      <c r="AH21" s="66" t="e">
        <f t="shared" si="14"/>
        <v>#REF!</v>
      </c>
      <c r="AI21" s="66" t="e">
        <f>#REF!</f>
        <v>#REF!</v>
      </c>
      <c r="AJ21" s="66" t="e">
        <f t="shared" si="15"/>
        <v>#REF!</v>
      </c>
      <c r="AK21" s="66" t="e">
        <f>#REF!</f>
        <v>#REF!</v>
      </c>
      <c r="AL21" s="66" t="e">
        <f t="shared" si="16"/>
        <v>#REF!</v>
      </c>
      <c r="AM21" s="66" t="e">
        <f>#REF!</f>
        <v>#REF!</v>
      </c>
      <c r="AN21" s="66" t="e">
        <f t="shared" si="17"/>
        <v>#REF!</v>
      </c>
      <c r="AO21" s="66" t="e">
        <f>#REF!</f>
        <v>#REF!</v>
      </c>
      <c r="AP21" s="66" t="e">
        <f t="shared" si="18"/>
        <v>#REF!</v>
      </c>
      <c r="AQ21" s="1" t="e">
        <f t="shared" si="19"/>
        <v>#REF!</v>
      </c>
      <c r="AR21" s="3" t="e">
        <f t="shared" si="20"/>
        <v>#REF!</v>
      </c>
    </row>
    <row r="22" spans="1:44">
      <c r="A22" s="1">
        <f>список!A21</f>
        <v>20</v>
      </c>
      <c r="B22" s="66"/>
      <c r="C22" s="66"/>
      <c r="D22" s="67"/>
      <c r="E22" s="68" t="e">
        <f>#REF!</f>
        <v>#REF!</v>
      </c>
      <c r="F22" s="68" t="e">
        <f t="shared" si="0"/>
        <v>#REF!</v>
      </c>
      <c r="G22" s="68" t="e">
        <f>#REF!</f>
        <v>#REF!</v>
      </c>
      <c r="H22" s="68" t="e">
        <f t="shared" si="1"/>
        <v>#REF!</v>
      </c>
      <c r="I22" s="68" t="e">
        <f>#REF!</f>
        <v>#REF!</v>
      </c>
      <c r="J22" s="68" t="e">
        <f t="shared" si="2"/>
        <v>#REF!</v>
      </c>
      <c r="K22" s="66" t="e">
        <f>#REF!</f>
        <v>#REF!</v>
      </c>
      <c r="L22" s="66" t="e">
        <f t="shared" si="3"/>
        <v>#REF!</v>
      </c>
      <c r="M22" s="66" t="e">
        <f>#REF!</f>
        <v>#REF!</v>
      </c>
      <c r="N22" s="66" t="e">
        <f t="shared" si="4"/>
        <v>#REF!</v>
      </c>
      <c r="O22" s="66" t="e">
        <f>#REF!</f>
        <v>#REF!</v>
      </c>
      <c r="P22" s="66" t="e">
        <f t="shared" si="5"/>
        <v>#REF!</v>
      </c>
      <c r="Q22" s="66" t="e">
        <f>#REF!</f>
        <v>#REF!</v>
      </c>
      <c r="R22" s="66" t="e">
        <f t="shared" si="6"/>
        <v>#REF!</v>
      </c>
      <c r="S22" s="66" t="e">
        <f>#REF!</f>
        <v>#REF!</v>
      </c>
      <c r="T22" s="66" t="e">
        <f t="shared" si="7"/>
        <v>#REF!</v>
      </c>
      <c r="U22" s="66" t="e">
        <f>#REF!</f>
        <v>#REF!</v>
      </c>
      <c r="V22" s="66" t="e">
        <f t="shared" si="8"/>
        <v>#REF!</v>
      </c>
      <c r="W22" s="66" t="e">
        <f>#REF!</f>
        <v>#REF!</v>
      </c>
      <c r="X22" s="66" t="e">
        <f t="shared" si="9"/>
        <v>#REF!</v>
      </c>
      <c r="Y22" s="66" t="e">
        <f>#REF!</f>
        <v>#REF!</v>
      </c>
      <c r="Z22" s="66" t="e">
        <f t="shared" si="10"/>
        <v>#REF!</v>
      </c>
      <c r="AA22" s="66" t="e">
        <f>#REF!</f>
        <v>#REF!</v>
      </c>
      <c r="AB22" s="66" t="e">
        <f t="shared" si="11"/>
        <v>#REF!</v>
      </c>
      <c r="AC22" s="66" t="e">
        <f>#REF!</f>
        <v>#REF!</v>
      </c>
      <c r="AD22" s="66" t="e">
        <f t="shared" si="12"/>
        <v>#REF!</v>
      </c>
      <c r="AE22" s="66" t="e">
        <f>#REF!</f>
        <v>#REF!</v>
      </c>
      <c r="AF22" s="66" t="e">
        <f t="shared" si="13"/>
        <v>#REF!</v>
      </c>
      <c r="AG22" s="66" t="e">
        <f>#REF!</f>
        <v>#REF!</v>
      </c>
      <c r="AH22" s="66" t="e">
        <f t="shared" si="14"/>
        <v>#REF!</v>
      </c>
      <c r="AI22" s="66" t="e">
        <f>#REF!</f>
        <v>#REF!</v>
      </c>
      <c r="AJ22" s="66" t="e">
        <f t="shared" si="15"/>
        <v>#REF!</v>
      </c>
      <c r="AK22" s="66" t="e">
        <f>#REF!</f>
        <v>#REF!</v>
      </c>
      <c r="AL22" s="66" t="e">
        <f t="shared" si="16"/>
        <v>#REF!</v>
      </c>
      <c r="AM22" s="66" t="e">
        <f>#REF!</f>
        <v>#REF!</v>
      </c>
      <c r="AN22" s="66" t="e">
        <f t="shared" si="17"/>
        <v>#REF!</v>
      </c>
      <c r="AO22" s="66" t="e">
        <f>#REF!</f>
        <v>#REF!</v>
      </c>
      <c r="AP22" s="66" t="e">
        <f t="shared" si="18"/>
        <v>#REF!</v>
      </c>
      <c r="AQ22" s="1" t="e">
        <f t="shared" si="19"/>
        <v>#REF!</v>
      </c>
      <c r="AR22" s="3" t="e">
        <f t="shared" si="20"/>
        <v>#REF!</v>
      </c>
    </row>
    <row r="23" spans="1:44">
      <c r="A23" s="1">
        <f>список!A22</f>
        <v>21</v>
      </c>
      <c r="B23" s="66"/>
      <c r="C23" s="66"/>
      <c r="D23" s="67"/>
      <c r="E23" s="68" t="e">
        <f>#REF!</f>
        <v>#REF!</v>
      </c>
      <c r="F23" s="68" t="e">
        <f t="shared" si="0"/>
        <v>#REF!</v>
      </c>
      <c r="G23" s="68" t="e">
        <f>#REF!</f>
        <v>#REF!</v>
      </c>
      <c r="H23" s="68" t="e">
        <f t="shared" si="1"/>
        <v>#REF!</v>
      </c>
      <c r="I23" s="68" t="e">
        <f>#REF!</f>
        <v>#REF!</v>
      </c>
      <c r="J23" s="68" t="e">
        <f t="shared" si="2"/>
        <v>#REF!</v>
      </c>
      <c r="K23" s="66" t="e">
        <f>#REF!</f>
        <v>#REF!</v>
      </c>
      <c r="L23" s="66" t="e">
        <f t="shared" si="3"/>
        <v>#REF!</v>
      </c>
      <c r="M23" s="66" t="e">
        <f>#REF!</f>
        <v>#REF!</v>
      </c>
      <c r="N23" s="66" t="e">
        <f t="shared" si="4"/>
        <v>#REF!</v>
      </c>
      <c r="O23" s="66" t="e">
        <f>#REF!</f>
        <v>#REF!</v>
      </c>
      <c r="P23" s="66" t="e">
        <f t="shared" si="5"/>
        <v>#REF!</v>
      </c>
      <c r="Q23" s="66" t="e">
        <f>#REF!</f>
        <v>#REF!</v>
      </c>
      <c r="R23" s="66" t="e">
        <f t="shared" si="6"/>
        <v>#REF!</v>
      </c>
      <c r="S23" s="66" t="e">
        <f>#REF!</f>
        <v>#REF!</v>
      </c>
      <c r="T23" s="66" t="e">
        <f t="shared" si="7"/>
        <v>#REF!</v>
      </c>
      <c r="U23" s="66" t="e">
        <f>#REF!</f>
        <v>#REF!</v>
      </c>
      <c r="V23" s="66" t="e">
        <f t="shared" si="8"/>
        <v>#REF!</v>
      </c>
      <c r="W23" s="66" t="e">
        <f>#REF!</f>
        <v>#REF!</v>
      </c>
      <c r="X23" s="66" t="e">
        <f t="shared" si="9"/>
        <v>#REF!</v>
      </c>
      <c r="Y23" s="66" t="e">
        <f>#REF!</f>
        <v>#REF!</v>
      </c>
      <c r="Z23" s="66" t="e">
        <f t="shared" si="10"/>
        <v>#REF!</v>
      </c>
      <c r="AA23" s="66" t="e">
        <f>#REF!</f>
        <v>#REF!</v>
      </c>
      <c r="AB23" s="66" t="e">
        <f t="shared" si="11"/>
        <v>#REF!</v>
      </c>
      <c r="AC23" s="66" t="e">
        <f>#REF!</f>
        <v>#REF!</v>
      </c>
      <c r="AD23" s="66" t="e">
        <f t="shared" si="12"/>
        <v>#REF!</v>
      </c>
      <c r="AE23" s="66" t="e">
        <f>#REF!</f>
        <v>#REF!</v>
      </c>
      <c r="AF23" s="66" t="e">
        <f t="shared" si="13"/>
        <v>#REF!</v>
      </c>
      <c r="AG23" s="66" t="e">
        <f>#REF!</f>
        <v>#REF!</v>
      </c>
      <c r="AH23" s="66" t="e">
        <f t="shared" si="14"/>
        <v>#REF!</v>
      </c>
      <c r="AI23" s="66" t="e">
        <f>#REF!</f>
        <v>#REF!</v>
      </c>
      <c r="AJ23" s="66" t="e">
        <f t="shared" si="15"/>
        <v>#REF!</v>
      </c>
      <c r="AK23" s="66" t="e">
        <f>#REF!</f>
        <v>#REF!</v>
      </c>
      <c r="AL23" s="66" t="e">
        <f t="shared" si="16"/>
        <v>#REF!</v>
      </c>
      <c r="AM23" s="66" t="e">
        <f>#REF!</f>
        <v>#REF!</v>
      </c>
      <c r="AN23" s="66" t="e">
        <f t="shared" si="17"/>
        <v>#REF!</v>
      </c>
      <c r="AO23" s="66" t="e">
        <f>#REF!</f>
        <v>#REF!</v>
      </c>
      <c r="AP23" s="66" t="e">
        <f t="shared" si="18"/>
        <v>#REF!</v>
      </c>
      <c r="AQ23" s="1" t="e">
        <f t="shared" si="19"/>
        <v>#REF!</v>
      </c>
      <c r="AR23" s="3" t="e">
        <f t="shared" si="20"/>
        <v>#REF!</v>
      </c>
    </row>
    <row r="24" spans="1:44">
      <c r="A24" s="1">
        <f>список!A23</f>
        <v>22</v>
      </c>
      <c r="B24" s="66"/>
      <c r="C24" s="66"/>
      <c r="D24" s="67"/>
      <c r="E24" s="68" t="e">
        <f>#REF!</f>
        <v>#REF!</v>
      </c>
      <c r="F24" s="68" t="e">
        <f t="shared" si="0"/>
        <v>#REF!</v>
      </c>
      <c r="G24" s="68" t="e">
        <f>#REF!</f>
        <v>#REF!</v>
      </c>
      <c r="H24" s="68" t="e">
        <f t="shared" si="1"/>
        <v>#REF!</v>
      </c>
      <c r="I24" s="68" t="e">
        <f>#REF!</f>
        <v>#REF!</v>
      </c>
      <c r="J24" s="68" t="e">
        <f t="shared" si="2"/>
        <v>#REF!</v>
      </c>
      <c r="K24" s="66" t="e">
        <f>#REF!</f>
        <v>#REF!</v>
      </c>
      <c r="L24" s="66" t="e">
        <f t="shared" si="3"/>
        <v>#REF!</v>
      </c>
      <c r="M24" s="66" t="e">
        <f>#REF!</f>
        <v>#REF!</v>
      </c>
      <c r="N24" s="66" t="e">
        <f t="shared" si="4"/>
        <v>#REF!</v>
      </c>
      <c r="O24" s="66" t="e">
        <f>#REF!</f>
        <v>#REF!</v>
      </c>
      <c r="P24" s="66" t="e">
        <f t="shared" si="5"/>
        <v>#REF!</v>
      </c>
      <c r="Q24" s="66" t="e">
        <f>#REF!</f>
        <v>#REF!</v>
      </c>
      <c r="R24" s="66" t="e">
        <f t="shared" si="6"/>
        <v>#REF!</v>
      </c>
      <c r="S24" s="66" t="e">
        <f>#REF!</f>
        <v>#REF!</v>
      </c>
      <c r="T24" s="66" t="e">
        <f t="shared" si="7"/>
        <v>#REF!</v>
      </c>
      <c r="U24" s="66" t="e">
        <f>#REF!</f>
        <v>#REF!</v>
      </c>
      <c r="V24" s="66" t="e">
        <f t="shared" si="8"/>
        <v>#REF!</v>
      </c>
      <c r="W24" s="66" t="e">
        <f>#REF!</f>
        <v>#REF!</v>
      </c>
      <c r="X24" s="66" t="e">
        <f t="shared" si="9"/>
        <v>#REF!</v>
      </c>
      <c r="Y24" s="66" t="e">
        <f>#REF!</f>
        <v>#REF!</v>
      </c>
      <c r="Z24" s="66" t="e">
        <f t="shared" si="10"/>
        <v>#REF!</v>
      </c>
      <c r="AA24" s="66" t="e">
        <f>#REF!</f>
        <v>#REF!</v>
      </c>
      <c r="AB24" s="66" t="e">
        <f t="shared" si="11"/>
        <v>#REF!</v>
      </c>
      <c r="AC24" s="66" t="e">
        <f>#REF!</f>
        <v>#REF!</v>
      </c>
      <c r="AD24" s="66" t="e">
        <f t="shared" si="12"/>
        <v>#REF!</v>
      </c>
      <c r="AE24" s="66" t="e">
        <f>#REF!</f>
        <v>#REF!</v>
      </c>
      <c r="AF24" s="66" t="e">
        <f t="shared" si="13"/>
        <v>#REF!</v>
      </c>
      <c r="AG24" s="66" t="e">
        <f>#REF!</f>
        <v>#REF!</v>
      </c>
      <c r="AH24" s="66" t="e">
        <f t="shared" si="14"/>
        <v>#REF!</v>
      </c>
      <c r="AI24" s="66" t="e">
        <f>#REF!</f>
        <v>#REF!</v>
      </c>
      <c r="AJ24" s="66" t="e">
        <f t="shared" si="15"/>
        <v>#REF!</v>
      </c>
      <c r="AK24" s="66" t="e">
        <f>#REF!</f>
        <v>#REF!</v>
      </c>
      <c r="AL24" s="66" t="e">
        <f t="shared" si="16"/>
        <v>#REF!</v>
      </c>
      <c r="AM24" s="66" t="e">
        <f>#REF!</f>
        <v>#REF!</v>
      </c>
      <c r="AN24" s="66" t="e">
        <f t="shared" si="17"/>
        <v>#REF!</v>
      </c>
      <c r="AO24" s="66" t="e">
        <f>#REF!</f>
        <v>#REF!</v>
      </c>
      <c r="AP24" s="66" t="e">
        <f t="shared" si="18"/>
        <v>#REF!</v>
      </c>
      <c r="AQ24" s="1" t="e">
        <f t="shared" si="19"/>
        <v>#REF!</v>
      </c>
      <c r="AR24" s="3" t="e">
        <f t="shared" si="20"/>
        <v>#REF!</v>
      </c>
    </row>
    <row r="25" spans="1:44">
      <c r="A25" s="1">
        <f>список!A24</f>
        <v>23</v>
      </c>
      <c r="B25" s="66"/>
      <c r="C25" s="66"/>
      <c r="D25" s="67"/>
      <c r="E25" s="68" t="e">
        <f>#REF!</f>
        <v>#REF!</v>
      </c>
      <c r="F25" s="68" t="e">
        <f t="shared" si="0"/>
        <v>#REF!</v>
      </c>
      <c r="G25" s="68" t="e">
        <f>#REF!</f>
        <v>#REF!</v>
      </c>
      <c r="H25" s="68" t="e">
        <f t="shared" si="1"/>
        <v>#REF!</v>
      </c>
      <c r="I25" s="68" t="e">
        <f>#REF!</f>
        <v>#REF!</v>
      </c>
      <c r="J25" s="68" t="e">
        <f t="shared" si="2"/>
        <v>#REF!</v>
      </c>
      <c r="K25" s="66" t="e">
        <f>#REF!</f>
        <v>#REF!</v>
      </c>
      <c r="L25" s="66" t="e">
        <f t="shared" si="3"/>
        <v>#REF!</v>
      </c>
      <c r="M25" s="66" t="e">
        <f>#REF!</f>
        <v>#REF!</v>
      </c>
      <c r="N25" s="66" t="e">
        <f t="shared" si="4"/>
        <v>#REF!</v>
      </c>
      <c r="O25" s="66" t="e">
        <f>#REF!</f>
        <v>#REF!</v>
      </c>
      <c r="P25" s="66" t="e">
        <f t="shared" si="5"/>
        <v>#REF!</v>
      </c>
      <c r="Q25" s="66" t="e">
        <f>#REF!</f>
        <v>#REF!</v>
      </c>
      <c r="R25" s="66" t="e">
        <f t="shared" si="6"/>
        <v>#REF!</v>
      </c>
      <c r="S25" s="66" t="e">
        <f>#REF!</f>
        <v>#REF!</v>
      </c>
      <c r="T25" s="66" t="e">
        <f t="shared" si="7"/>
        <v>#REF!</v>
      </c>
      <c r="U25" s="66" t="e">
        <f>#REF!</f>
        <v>#REF!</v>
      </c>
      <c r="V25" s="66" t="e">
        <f t="shared" si="8"/>
        <v>#REF!</v>
      </c>
      <c r="W25" s="66" t="e">
        <f>#REF!</f>
        <v>#REF!</v>
      </c>
      <c r="X25" s="66" t="e">
        <f t="shared" si="9"/>
        <v>#REF!</v>
      </c>
      <c r="Y25" s="66" t="e">
        <f>#REF!</f>
        <v>#REF!</v>
      </c>
      <c r="Z25" s="66" t="e">
        <f t="shared" si="10"/>
        <v>#REF!</v>
      </c>
      <c r="AA25" s="66" t="e">
        <f>#REF!</f>
        <v>#REF!</v>
      </c>
      <c r="AB25" s="66" t="e">
        <f t="shared" si="11"/>
        <v>#REF!</v>
      </c>
      <c r="AC25" s="66" t="e">
        <f>#REF!</f>
        <v>#REF!</v>
      </c>
      <c r="AD25" s="66" t="e">
        <f t="shared" si="12"/>
        <v>#REF!</v>
      </c>
      <c r="AE25" s="66" t="e">
        <f>#REF!</f>
        <v>#REF!</v>
      </c>
      <c r="AF25" s="66" t="e">
        <f t="shared" si="13"/>
        <v>#REF!</v>
      </c>
      <c r="AG25" s="66" t="e">
        <f>#REF!</f>
        <v>#REF!</v>
      </c>
      <c r="AH25" s="66" t="e">
        <f t="shared" si="14"/>
        <v>#REF!</v>
      </c>
      <c r="AI25" s="66" t="e">
        <f>#REF!</f>
        <v>#REF!</v>
      </c>
      <c r="AJ25" s="66" t="e">
        <f t="shared" si="15"/>
        <v>#REF!</v>
      </c>
      <c r="AK25" s="66" t="e">
        <f>#REF!</f>
        <v>#REF!</v>
      </c>
      <c r="AL25" s="66" t="e">
        <f t="shared" si="16"/>
        <v>#REF!</v>
      </c>
      <c r="AM25" s="66" t="e">
        <f>#REF!</f>
        <v>#REF!</v>
      </c>
      <c r="AN25" s="66" t="e">
        <f t="shared" si="17"/>
        <v>#REF!</v>
      </c>
      <c r="AO25" s="66" t="e">
        <f>#REF!</f>
        <v>#REF!</v>
      </c>
      <c r="AP25" s="66" t="e">
        <f t="shared" si="18"/>
        <v>#REF!</v>
      </c>
      <c r="AQ25" s="1" t="e">
        <f t="shared" si="19"/>
        <v>#REF!</v>
      </c>
      <c r="AR25" s="3" t="e">
        <f t="shared" si="20"/>
        <v>#REF!</v>
      </c>
    </row>
    <row r="26" spans="1:44">
      <c r="A26" s="1">
        <f>список!A25</f>
        <v>24</v>
      </c>
      <c r="B26" s="66"/>
      <c r="C26" s="66"/>
      <c r="D26" s="67"/>
      <c r="E26" s="68" t="e">
        <f>#REF!</f>
        <v>#REF!</v>
      </c>
      <c r="F26" s="68" t="e">
        <f t="shared" si="0"/>
        <v>#REF!</v>
      </c>
      <c r="G26" s="68" t="e">
        <f>#REF!</f>
        <v>#REF!</v>
      </c>
      <c r="H26" s="68" t="e">
        <f t="shared" si="1"/>
        <v>#REF!</v>
      </c>
      <c r="I26" s="68" t="e">
        <f>#REF!</f>
        <v>#REF!</v>
      </c>
      <c r="J26" s="68" t="e">
        <f t="shared" si="2"/>
        <v>#REF!</v>
      </c>
      <c r="K26" s="66" t="e">
        <f>#REF!</f>
        <v>#REF!</v>
      </c>
      <c r="L26" s="66" t="e">
        <f t="shared" si="3"/>
        <v>#REF!</v>
      </c>
      <c r="M26" s="66" t="e">
        <f>#REF!</f>
        <v>#REF!</v>
      </c>
      <c r="N26" s="66" t="e">
        <f t="shared" si="4"/>
        <v>#REF!</v>
      </c>
      <c r="O26" s="66" t="e">
        <f>#REF!</f>
        <v>#REF!</v>
      </c>
      <c r="P26" s="66" t="e">
        <f t="shared" si="5"/>
        <v>#REF!</v>
      </c>
      <c r="Q26" s="66" t="e">
        <f>#REF!</f>
        <v>#REF!</v>
      </c>
      <c r="R26" s="66" t="e">
        <f t="shared" si="6"/>
        <v>#REF!</v>
      </c>
      <c r="S26" s="66" t="e">
        <f>#REF!</f>
        <v>#REF!</v>
      </c>
      <c r="T26" s="66" t="e">
        <f t="shared" si="7"/>
        <v>#REF!</v>
      </c>
      <c r="U26" s="66" t="e">
        <f>#REF!</f>
        <v>#REF!</v>
      </c>
      <c r="V26" s="66" t="e">
        <f t="shared" si="8"/>
        <v>#REF!</v>
      </c>
      <c r="W26" s="66" t="e">
        <f>#REF!</f>
        <v>#REF!</v>
      </c>
      <c r="X26" s="66" t="e">
        <f t="shared" si="9"/>
        <v>#REF!</v>
      </c>
      <c r="Y26" s="66" t="e">
        <f>#REF!</f>
        <v>#REF!</v>
      </c>
      <c r="Z26" s="66" t="e">
        <f t="shared" si="10"/>
        <v>#REF!</v>
      </c>
      <c r="AA26" s="66" t="e">
        <f>#REF!</f>
        <v>#REF!</v>
      </c>
      <c r="AB26" s="66" t="e">
        <f t="shared" si="11"/>
        <v>#REF!</v>
      </c>
      <c r="AC26" s="66" t="e">
        <f>#REF!</f>
        <v>#REF!</v>
      </c>
      <c r="AD26" s="66" t="e">
        <f t="shared" si="12"/>
        <v>#REF!</v>
      </c>
      <c r="AE26" s="66" t="e">
        <f>#REF!</f>
        <v>#REF!</v>
      </c>
      <c r="AF26" s="66" t="e">
        <f t="shared" si="13"/>
        <v>#REF!</v>
      </c>
      <c r="AG26" s="66" t="e">
        <f>#REF!</f>
        <v>#REF!</v>
      </c>
      <c r="AH26" s="66" t="e">
        <f t="shared" si="14"/>
        <v>#REF!</v>
      </c>
      <c r="AI26" s="66" t="e">
        <f>#REF!</f>
        <v>#REF!</v>
      </c>
      <c r="AJ26" s="66" t="e">
        <f t="shared" si="15"/>
        <v>#REF!</v>
      </c>
      <c r="AK26" s="66" t="e">
        <f>#REF!</f>
        <v>#REF!</v>
      </c>
      <c r="AL26" s="66" t="e">
        <f t="shared" si="16"/>
        <v>#REF!</v>
      </c>
      <c r="AM26" s="66" t="e">
        <f>#REF!</f>
        <v>#REF!</v>
      </c>
      <c r="AN26" s="66" t="e">
        <f t="shared" si="17"/>
        <v>#REF!</v>
      </c>
      <c r="AO26" s="66" t="e">
        <f>#REF!</f>
        <v>#REF!</v>
      </c>
      <c r="AP26" s="66" t="e">
        <f t="shared" si="18"/>
        <v>#REF!</v>
      </c>
      <c r="AQ26" s="1" t="e">
        <f t="shared" si="19"/>
        <v>#REF!</v>
      </c>
      <c r="AR26" s="3" t="e">
        <f t="shared" si="20"/>
        <v>#REF!</v>
      </c>
    </row>
    <row r="27" spans="1:44">
      <c r="A27" s="1">
        <f>список!A26</f>
        <v>25</v>
      </c>
      <c r="B27" s="66"/>
      <c r="C27" s="66"/>
      <c r="D27" s="67"/>
      <c r="E27" s="68" t="e">
        <f>#REF!</f>
        <v>#REF!</v>
      </c>
      <c r="F27" s="68" t="e">
        <f t="shared" si="0"/>
        <v>#REF!</v>
      </c>
      <c r="G27" s="68" t="e">
        <f>#REF!</f>
        <v>#REF!</v>
      </c>
      <c r="H27" s="68" t="e">
        <f t="shared" si="1"/>
        <v>#REF!</v>
      </c>
      <c r="I27" s="68" t="e">
        <f>#REF!</f>
        <v>#REF!</v>
      </c>
      <c r="J27" s="68" t="e">
        <f t="shared" si="2"/>
        <v>#REF!</v>
      </c>
      <c r="K27" s="66" t="e">
        <f>#REF!</f>
        <v>#REF!</v>
      </c>
      <c r="L27" s="66" t="e">
        <f t="shared" si="3"/>
        <v>#REF!</v>
      </c>
      <c r="M27" s="66" t="e">
        <f>#REF!</f>
        <v>#REF!</v>
      </c>
      <c r="N27" s="66" t="e">
        <f t="shared" si="4"/>
        <v>#REF!</v>
      </c>
      <c r="O27" s="66" t="e">
        <f>#REF!</f>
        <v>#REF!</v>
      </c>
      <c r="P27" s="66" t="e">
        <f t="shared" si="5"/>
        <v>#REF!</v>
      </c>
      <c r="Q27" s="66" t="e">
        <f>#REF!</f>
        <v>#REF!</v>
      </c>
      <c r="R27" s="66" t="e">
        <f t="shared" si="6"/>
        <v>#REF!</v>
      </c>
      <c r="S27" s="66" t="e">
        <f>#REF!</f>
        <v>#REF!</v>
      </c>
      <c r="T27" s="66" t="e">
        <f t="shared" si="7"/>
        <v>#REF!</v>
      </c>
      <c r="U27" s="66" t="e">
        <f>#REF!</f>
        <v>#REF!</v>
      </c>
      <c r="V27" s="66" t="e">
        <f t="shared" si="8"/>
        <v>#REF!</v>
      </c>
      <c r="W27" s="66" t="e">
        <f>#REF!</f>
        <v>#REF!</v>
      </c>
      <c r="X27" s="66" t="e">
        <f t="shared" si="9"/>
        <v>#REF!</v>
      </c>
      <c r="Y27" s="66" t="e">
        <f>#REF!</f>
        <v>#REF!</v>
      </c>
      <c r="Z27" s="66" t="e">
        <f t="shared" si="10"/>
        <v>#REF!</v>
      </c>
      <c r="AA27" s="66" t="e">
        <f>#REF!</f>
        <v>#REF!</v>
      </c>
      <c r="AB27" s="66" t="e">
        <f t="shared" si="11"/>
        <v>#REF!</v>
      </c>
      <c r="AC27" s="66" t="e">
        <f>#REF!</f>
        <v>#REF!</v>
      </c>
      <c r="AD27" s="66" t="e">
        <f t="shared" si="12"/>
        <v>#REF!</v>
      </c>
      <c r="AE27" s="66" t="e">
        <f>#REF!</f>
        <v>#REF!</v>
      </c>
      <c r="AF27" s="66" t="e">
        <f t="shared" si="13"/>
        <v>#REF!</v>
      </c>
      <c r="AG27" s="66" t="e">
        <f>#REF!</f>
        <v>#REF!</v>
      </c>
      <c r="AH27" s="66" t="e">
        <f t="shared" si="14"/>
        <v>#REF!</v>
      </c>
      <c r="AI27" s="66" t="e">
        <f>#REF!</f>
        <v>#REF!</v>
      </c>
      <c r="AJ27" s="66" t="e">
        <f t="shared" si="15"/>
        <v>#REF!</v>
      </c>
      <c r="AK27" s="66" t="e">
        <f>#REF!</f>
        <v>#REF!</v>
      </c>
      <c r="AL27" s="66" t="e">
        <f t="shared" si="16"/>
        <v>#REF!</v>
      </c>
      <c r="AM27" s="66" t="e">
        <f>#REF!</f>
        <v>#REF!</v>
      </c>
      <c r="AN27" s="66" t="e">
        <f t="shared" si="17"/>
        <v>#REF!</v>
      </c>
      <c r="AO27" s="66" t="e">
        <f>#REF!</f>
        <v>#REF!</v>
      </c>
      <c r="AP27" s="66" t="e">
        <f t="shared" si="18"/>
        <v>#REF!</v>
      </c>
      <c r="AQ27" s="1" t="e">
        <f t="shared" si="19"/>
        <v>#REF!</v>
      </c>
      <c r="AR27" s="3" t="e">
        <f t="shared" si="20"/>
        <v>#REF!</v>
      </c>
    </row>
    <row r="28" spans="1:44">
      <c r="A28" s="1">
        <f>список!A27</f>
        <v>26</v>
      </c>
      <c r="B28" s="66"/>
      <c r="C28" s="66"/>
      <c r="D28" s="67"/>
      <c r="E28" s="68" t="e">
        <f>#REF!</f>
        <v>#REF!</v>
      </c>
      <c r="F28" s="68" t="e">
        <f t="shared" si="0"/>
        <v>#REF!</v>
      </c>
      <c r="G28" s="68" t="e">
        <f>#REF!</f>
        <v>#REF!</v>
      </c>
      <c r="H28" s="68" t="e">
        <f t="shared" si="1"/>
        <v>#REF!</v>
      </c>
      <c r="I28" s="68" t="e">
        <f>#REF!</f>
        <v>#REF!</v>
      </c>
      <c r="J28" s="68" t="e">
        <f t="shared" si="2"/>
        <v>#REF!</v>
      </c>
      <c r="K28" s="66" t="e">
        <f>#REF!</f>
        <v>#REF!</v>
      </c>
      <c r="L28" s="66" t="e">
        <f t="shared" si="3"/>
        <v>#REF!</v>
      </c>
      <c r="M28" s="66" t="e">
        <f>#REF!</f>
        <v>#REF!</v>
      </c>
      <c r="N28" s="66" t="e">
        <f t="shared" si="4"/>
        <v>#REF!</v>
      </c>
      <c r="O28" s="66" t="e">
        <f>#REF!</f>
        <v>#REF!</v>
      </c>
      <c r="P28" s="66" t="e">
        <f t="shared" si="5"/>
        <v>#REF!</v>
      </c>
      <c r="Q28" s="66" t="e">
        <f>#REF!</f>
        <v>#REF!</v>
      </c>
      <c r="R28" s="66" t="e">
        <f t="shared" si="6"/>
        <v>#REF!</v>
      </c>
      <c r="S28" s="66" t="e">
        <f>#REF!</f>
        <v>#REF!</v>
      </c>
      <c r="T28" s="66" t="e">
        <f t="shared" si="7"/>
        <v>#REF!</v>
      </c>
      <c r="U28" s="66" t="e">
        <f>#REF!</f>
        <v>#REF!</v>
      </c>
      <c r="V28" s="66" t="e">
        <f t="shared" si="8"/>
        <v>#REF!</v>
      </c>
      <c r="W28" s="66" t="e">
        <f>#REF!</f>
        <v>#REF!</v>
      </c>
      <c r="X28" s="66" t="e">
        <f t="shared" si="9"/>
        <v>#REF!</v>
      </c>
      <c r="Y28" s="66" t="e">
        <f>#REF!</f>
        <v>#REF!</v>
      </c>
      <c r="Z28" s="66" t="e">
        <f t="shared" si="10"/>
        <v>#REF!</v>
      </c>
      <c r="AA28" s="66" t="e">
        <f>#REF!</f>
        <v>#REF!</v>
      </c>
      <c r="AB28" s="66" t="e">
        <f t="shared" si="11"/>
        <v>#REF!</v>
      </c>
      <c r="AC28" s="66" t="e">
        <f>#REF!</f>
        <v>#REF!</v>
      </c>
      <c r="AD28" s="66" t="e">
        <f t="shared" si="12"/>
        <v>#REF!</v>
      </c>
      <c r="AE28" s="66" t="e">
        <f>#REF!</f>
        <v>#REF!</v>
      </c>
      <c r="AF28" s="66" t="e">
        <f t="shared" si="13"/>
        <v>#REF!</v>
      </c>
      <c r="AG28" s="66" t="e">
        <f>#REF!</f>
        <v>#REF!</v>
      </c>
      <c r="AH28" s="66" t="e">
        <f t="shared" si="14"/>
        <v>#REF!</v>
      </c>
      <c r="AI28" s="66" t="e">
        <f>#REF!</f>
        <v>#REF!</v>
      </c>
      <c r="AJ28" s="66" t="e">
        <f t="shared" si="15"/>
        <v>#REF!</v>
      </c>
      <c r="AK28" s="66" t="e">
        <f>#REF!</f>
        <v>#REF!</v>
      </c>
      <c r="AL28" s="66" t="e">
        <f t="shared" si="16"/>
        <v>#REF!</v>
      </c>
      <c r="AM28" s="66" t="e">
        <f>#REF!</f>
        <v>#REF!</v>
      </c>
      <c r="AN28" s="66" t="e">
        <f t="shared" si="17"/>
        <v>#REF!</v>
      </c>
      <c r="AO28" s="66" t="e">
        <f>#REF!</f>
        <v>#REF!</v>
      </c>
      <c r="AP28" s="66" t="e">
        <f t="shared" si="18"/>
        <v>#REF!</v>
      </c>
      <c r="AQ28" s="1" t="e">
        <f t="shared" si="19"/>
        <v>#REF!</v>
      </c>
      <c r="AR28" s="3" t="e">
        <f t="shared" si="20"/>
        <v>#REF!</v>
      </c>
    </row>
    <row r="29" spans="1:44">
      <c r="A29" s="1">
        <f>список!A28</f>
        <v>27</v>
      </c>
      <c r="B29" s="66"/>
      <c r="C29" s="66"/>
      <c r="D29" s="67"/>
      <c r="E29" s="68" t="e">
        <f>#REF!</f>
        <v>#REF!</v>
      </c>
      <c r="F29" s="68" t="e">
        <f t="shared" si="0"/>
        <v>#REF!</v>
      </c>
      <c r="G29" s="68" t="e">
        <f>#REF!</f>
        <v>#REF!</v>
      </c>
      <c r="H29" s="68" t="e">
        <f t="shared" si="1"/>
        <v>#REF!</v>
      </c>
      <c r="I29" s="68" t="e">
        <f>#REF!</f>
        <v>#REF!</v>
      </c>
      <c r="J29" s="68" t="e">
        <f t="shared" si="2"/>
        <v>#REF!</v>
      </c>
      <c r="K29" s="66" t="e">
        <f>#REF!</f>
        <v>#REF!</v>
      </c>
      <c r="L29" s="66" t="e">
        <f t="shared" si="3"/>
        <v>#REF!</v>
      </c>
      <c r="M29" s="66" t="e">
        <f>#REF!</f>
        <v>#REF!</v>
      </c>
      <c r="N29" s="66" t="e">
        <f t="shared" si="4"/>
        <v>#REF!</v>
      </c>
      <c r="O29" s="66" t="e">
        <f>#REF!</f>
        <v>#REF!</v>
      </c>
      <c r="P29" s="66" t="e">
        <f t="shared" si="5"/>
        <v>#REF!</v>
      </c>
      <c r="Q29" s="66" t="e">
        <f>#REF!</f>
        <v>#REF!</v>
      </c>
      <c r="R29" s="66" t="e">
        <f t="shared" si="6"/>
        <v>#REF!</v>
      </c>
      <c r="S29" s="66" t="e">
        <f>#REF!</f>
        <v>#REF!</v>
      </c>
      <c r="T29" s="66" t="e">
        <f t="shared" si="7"/>
        <v>#REF!</v>
      </c>
      <c r="U29" s="66" t="e">
        <f>#REF!</f>
        <v>#REF!</v>
      </c>
      <c r="V29" s="66" t="e">
        <f t="shared" si="8"/>
        <v>#REF!</v>
      </c>
      <c r="W29" s="66" t="e">
        <f>#REF!</f>
        <v>#REF!</v>
      </c>
      <c r="X29" s="66" t="e">
        <f t="shared" si="9"/>
        <v>#REF!</v>
      </c>
      <c r="Y29" s="66" t="e">
        <f>#REF!</f>
        <v>#REF!</v>
      </c>
      <c r="Z29" s="66" t="e">
        <f t="shared" si="10"/>
        <v>#REF!</v>
      </c>
      <c r="AA29" s="66" t="e">
        <f>#REF!</f>
        <v>#REF!</v>
      </c>
      <c r="AB29" s="66" t="e">
        <f t="shared" si="11"/>
        <v>#REF!</v>
      </c>
      <c r="AC29" s="66" t="e">
        <f>#REF!</f>
        <v>#REF!</v>
      </c>
      <c r="AD29" s="66" t="e">
        <f t="shared" si="12"/>
        <v>#REF!</v>
      </c>
      <c r="AE29" s="66" t="e">
        <f>#REF!</f>
        <v>#REF!</v>
      </c>
      <c r="AF29" s="66" t="e">
        <f t="shared" si="13"/>
        <v>#REF!</v>
      </c>
      <c r="AG29" s="66" t="e">
        <f>#REF!</f>
        <v>#REF!</v>
      </c>
      <c r="AH29" s="66" t="e">
        <f t="shared" si="14"/>
        <v>#REF!</v>
      </c>
      <c r="AI29" s="66" t="e">
        <f>#REF!</f>
        <v>#REF!</v>
      </c>
      <c r="AJ29" s="66" t="e">
        <f t="shared" si="15"/>
        <v>#REF!</v>
      </c>
      <c r="AK29" s="66" t="e">
        <f>#REF!</f>
        <v>#REF!</v>
      </c>
      <c r="AL29" s="66" t="e">
        <f t="shared" si="16"/>
        <v>#REF!</v>
      </c>
      <c r="AM29" s="66" t="e">
        <f>#REF!</f>
        <v>#REF!</v>
      </c>
      <c r="AN29" s="66" t="e">
        <f t="shared" si="17"/>
        <v>#REF!</v>
      </c>
      <c r="AO29" s="66" t="e">
        <f>#REF!</f>
        <v>#REF!</v>
      </c>
      <c r="AP29" s="66" t="e">
        <f t="shared" si="18"/>
        <v>#REF!</v>
      </c>
      <c r="AQ29" s="1" t="e">
        <f t="shared" si="19"/>
        <v>#REF!</v>
      </c>
      <c r="AR29" s="3" t="e">
        <f t="shared" si="20"/>
        <v>#REF!</v>
      </c>
    </row>
    <row r="30" spans="1:44">
      <c r="A30" s="1">
        <f>список!A29</f>
        <v>28</v>
      </c>
      <c r="B30" s="66"/>
      <c r="C30" s="66"/>
      <c r="D30" s="67"/>
      <c r="E30" s="68" t="e">
        <f>#REF!</f>
        <v>#REF!</v>
      </c>
      <c r="F30" s="68" t="e">
        <f t="shared" si="0"/>
        <v>#REF!</v>
      </c>
      <c r="G30" s="68" t="e">
        <f>#REF!</f>
        <v>#REF!</v>
      </c>
      <c r="H30" s="68" t="e">
        <f t="shared" si="1"/>
        <v>#REF!</v>
      </c>
      <c r="I30" s="68" t="e">
        <f>#REF!</f>
        <v>#REF!</v>
      </c>
      <c r="J30" s="68" t="e">
        <f t="shared" si="2"/>
        <v>#REF!</v>
      </c>
      <c r="K30" s="66" t="e">
        <f>#REF!</f>
        <v>#REF!</v>
      </c>
      <c r="L30" s="66" t="e">
        <f t="shared" si="3"/>
        <v>#REF!</v>
      </c>
      <c r="M30" s="66" t="e">
        <f>#REF!</f>
        <v>#REF!</v>
      </c>
      <c r="N30" s="66" t="e">
        <f t="shared" si="4"/>
        <v>#REF!</v>
      </c>
      <c r="O30" s="66" t="e">
        <f>#REF!</f>
        <v>#REF!</v>
      </c>
      <c r="P30" s="66" t="e">
        <f t="shared" si="5"/>
        <v>#REF!</v>
      </c>
      <c r="Q30" s="66" t="e">
        <f>#REF!</f>
        <v>#REF!</v>
      </c>
      <c r="R30" s="66" t="e">
        <f t="shared" si="6"/>
        <v>#REF!</v>
      </c>
      <c r="S30" s="66" t="e">
        <f>#REF!</f>
        <v>#REF!</v>
      </c>
      <c r="T30" s="66" t="e">
        <f t="shared" si="7"/>
        <v>#REF!</v>
      </c>
      <c r="U30" s="66" t="e">
        <f>#REF!</f>
        <v>#REF!</v>
      </c>
      <c r="V30" s="66" t="e">
        <f t="shared" si="8"/>
        <v>#REF!</v>
      </c>
      <c r="W30" s="66" t="e">
        <f>#REF!</f>
        <v>#REF!</v>
      </c>
      <c r="X30" s="66" t="e">
        <f t="shared" si="9"/>
        <v>#REF!</v>
      </c>
      <c r="Y30" s="66" t="e">
        <f>#REF!</f>
        <v>#REF!</v>
      </c>
      <c r="Z30" s="66" t="e">
        <f t="shared" si="10"/>
        <v>#REF!</v>
      </c>
      <c r="AA30" s="66" t="e">
        <f>#REF!</f>
        <v>#REF!</v>
      </c>
      <c r="AB30" s="66" t="e">
        <f t="shared" si="11"/>
        <v>#REF!</v>
      </c>
      <c r="AC30" s="66" t="e">
        <f>#REF!</f>
        <v>#REF!</v>
      </c>
      <c r="AD30" s="66" t="e">
        <f t="shared" si="12"/>
        <v>#REF!</v>
      </c>
      <c r="AE30" s="66" t="e">
        <f>#REF!</f>
        <v>#REF!</v>
      </c>
      <c r="AF30" s="66" t="e">
        <f t="shared" si="13"/>
        <v>#REF!</v>
      </c>
      <c r="AG30" s="66" t="e">
        <f>#REF!</f>
        <v>#REF!</v>
      </c>
      <c r="AH30" s="66" t="e">
        <f t="shared" si="14"/>
        <v>#REF!</v>
      </c>
      <c r="AI30" s="66" t="e">
        <f>#REF!</f>
        <v>#REF!</v>
      </c>
      <c r="AJ30" s="66" t="e">
        <f t="shared" si="15"/>
        <v>#REF!</v>
      </c>
      <c r="AK30" s="66" t="e">
        <f>#REF!</f>
        <v>#REF!</v>
      </c>
      <c r="AL30" s="66" t="e">
        <f t="shared" si="16"/>
        <v>#REF!</v>
      </c>
      <c r="AM30" s="66" t="e">
        <f>#REF!</f>
        <v>#REF!</v>
      </c>
      <c r="AN30" s="66" t="e">
        <f t="shared" si="17"/>
        <v>#REF!</v>
      </c>
      <c r="AO30" s="66" t="e">
        <f>#REF!</f>
        <v>#REF!</v>
      </c>
      <c r="AP30" s="66" t="e">
        <f t="shared" si="18"/>
        <v>#REF!</v>
      </c>
      <c r="AQ30" s="1" t="e">
        <f t="shared" si="19"/>
        <v>#REF!</v>
      </c>
      <c r="AR30" s="3" t="e">
        <f t="shared" si="20"/>
        <v>#REF!</v>
      </c>
    </row>
    <row r="31" spans="1:44">
      <c r="A31" s="1">
        <f>список!A30</f>
        <v>29</v>
      </c>
      <c r="B31" s="66"/>
      <c r="C31" s="66"/>
      <c r="D31" s="67"/>
      <c r="E31" s="68" t="e">
        <f>#REF!</f>
        <v>#REF!</v>
      </c>
      <c r="F31" s="68" t="e">
        <f t="shared" si="0"/>
        <v>#REF!</v>
      </c>
      <c r="G31" s="68" t="e">
        <f>#REF!</f>
        <v>#REF!</v>
      </c>
      <c r="H31" s="68" t="e">
        <f t="shared" si="1"/>
        <v>#REF!</v>
      </c>
      <c r="I31" s="68" t="e">
        <f>#REF!</f>
        <v>#REF!</v>
      </c>
      <c r="J31" s="68" t="e">
        <f t="shared" si="2"/>
        <v>#REF!</v>
      </c>
      <c r="K31" s="66" t="e">
        <f>#REF!</f>
        <v>#REF!</v>
      </c>
      <c r="L31" s="66" t="e">
        <f t="shared" si="3"/>
        <v>#REF!</v>
      </c>
      <c r="M31" s="66" t="e">
        <f>#REF!</f>
        <v>#REF!</v>
      </c>
      <c r="N31" s="66" t="e">
        <f t="shared" si="4"/>
        <v>#REF!</v>
      </c>
      <c r="O31" s="66" t="e">
        <f>#REF!</f>
        <v>#REF!</v>
      </c>
      <c r="P31" s="66" t="e">
        <f t="shared" si="5"/>
        <v>#REF!</v>
      </c>
      <c r="Q31" s="66" t="e">
        <f>#REF!</f>
        <v>#REF!</v>
      </c>
      <c r="R31" s="66" t="e">
        <f t="shared" si="6"/>
        <v>#REF!</v>
      </c>
      <c r="S31" s="66" t="e">
        <f>#REF!</f>
        <v>#REF!</v>
      </c>
      <c r="T31" s="66" t="e">
        <f t="shared" si="7"/>
        <v>#REF!</v>
      </c>
      <c r="U31" s="66" t="e">
        <f>#REF!</f>
        <v>#REF!</v>
      </c>
      <c r="V31" s="66" t="e">
        <f t="shared" si="8"/>
        <v>#REF!</v>
      </c>
      <c r="W31" s="66" t="e">
        <f>#REF!</f>
        <v>#REF!</v>
      </c>
      <c r="X31" s="66" t="e">
        <f t="shared" si="9"/>
        <v>#REF!</v>
      </c>
      <c r="Y31" s="66" t="e">
        <f>#REF!</f>
        <v>#REF!</v>
      </c>
      <c r="Z31" s="66" t="e">
        <f t="shared" si="10"/>
        <v>#REF!</v>
      </c>
      <c r="AA31" s="66" t="e">
        <f>#REF!</f>
        <v>#REF!</v>
      </c>
      <c r="AB31" s="66" t="e">
        <f t="shared" si="11"/>
        <v>#REF!</v>
      </c>
      <c r="AC31" s="66" t="e">
        <f>#REF!</f>
        <v>#REF!</v>
      </c>
      <c r="AD31" s="66" t="e">
        <f t="shared" si="12"/>
        <v>#REF!</v>
      </c>
      <c r="AE31" s="66" t="e">
        <f>#REF!</f>
        <v>#REF!</v>
      </c>
      <c r="AF31" s="66" t="e">
        <f t="shared" si="13"/>
        <v>#REF!</v>
      </c>
      <c r="AG31" s="66" t="e">
        <f>#REF!</f>
        <v>#REF!</v>
      </c>
      <c r="AH31" s="66" t="e">
        <f t="shared" si="14"/>
        <v>#REF!</v>
      </c>
      <c r="AI31" s="66" t="e">
        <f>#REF!</f>
        <v>#REF!</v>
      </c>
      <c r="AJ31" s="66" t="e">
        <f t="shared" si="15"/>
        <v>#REF!</v>
      </c>
      <c r="AK31" s="66" t="e">
        <f>#REF!</f>
        <v>#REF!</v>
      </c>
      <c r="AL31" s="66" t="e">
        <f t="shared" si="16"/>
        <v>#REF!</v>
      </c>
      <c r="AM31" s="66" t="e">
        <f>#REF!</f>
        <v>#REF!</v>
      </c>
      <c r="AN31" s="66" t="e">
        <f t="shared" si="17"/>
        <v>#REF!</v>
      </c>
      <c r="AO31" s="66" t="e">
        <f>#REF!</f>
        <v>#REF!</v>
      </c>
      <c r="AP31" s="66" t="e">
        <f t="shared" si="18"/>
        <v>#REF!</v>
      </c>
      <c r="AQ31" s="1" t="e">
        <f t="shared" si="19"/>
        <v>#REF!</v>
      </c>
      <c r="AR31" s="3" t="e">
        <f t="shared" si="20"/>
        <v>#REF!</v>
      </c>
    </row>
    <row r="32" spans="1:44">
      <c r="A32" s="1">
        <f>список!A31</f>
        <v>30</v>
      </c>
      <c r="B32" s="66"/>
      <c r="C32" s="66"/>
      <c r="D32" s="67"/>
      <c r="E32" s="68" t="e">
        <f>#REF!</f>
        <v>#REF!</v>
      </c>
      <c r="F32" s="68" t="e">
        <f t="shared" si="0"/>
        <v>#REF!</v>
      </c>
      <c r="G32" s="68" t="e">
        <f>#REF!</f>
        <v>#REF!</v>
      </c>
      <c r="H32" s="68" t="e">
        <f t="shared" si="1"/>
        <v>#REF!</v>
      </c>
      <c r="I32" s="68" t="e">
        <f>#REF!</f>
        <v>#REF!</v>
      </c>
      <c r="J32" s="68" t="e">
        <f t="shared" si="2"/>
        <v>#REF!</v>
      </c>
      <c r="K32" s="66" t="e">
        <f>#REF!</f>
        <v>#REF!</v>
      </c>
      <c r="L32" s="66" t="e">
        <f t="shared" si="3"/>
        <v>#REF!</v>
      </c>
      <c r="M32" s="66" t="e">
        <f>#REF!</f>
        <v>#REF!</v>
      </c>
      <c r="N32" s="66" t="e">
        <f t="shared" si="4"/>
        <v>#REF!</v>
      </c>
      <c r="O32" s="66" t="e">
        <f>#REF!</f>
        <v>#REF!</v>
      </c>
      <c r="P32" s="66" t="e">
        <f t="shared" si="5"/>
        <v>#REF!</v>
      </c>
      <c r="Q32" s="66" t="e">
        <f>#REF!</f>
        <v>#REF!</v>
      </c>
      <c r="R32" s="66" t="e">
        <f t="shared" si="6"/>
        <v>#REF!</v>
      </c>
      <c r="S32" s="66" t="e">
        <f>#REF!</f>
        <v>#REF!</v>
      </c>
      <c r="T32" s="66" t="e">
        <f t="shared" si="7"/>
        <v>#REF!</v>
      </c>
      <c r="U32" s="66" t="e">
        <f>#REF!</f>
        <v>#REF!</v>
      </c>
      <c r="V32" s="66" t="e">
        <f t="shared" si="8"/>
        <v>#REF!</v>
      </c>
      <c r="W32" s="66" t="e">
        <f>#REF!</f>
        <v>#REF!</v>
      </c>
      <c r="X32" s="66" t="e">
        <f t="shared" si="9"/>
        <v>#REF!</v>
      </c>
      <c r="Y32" s="66" t="e">
        <f>#REF!</f>
        <v>#REF!</v>
      </c>
      <c r="Z32" s="66" t="e">
        <f t="shared" si="10"/>
        <v>#REF!</v>
      </c>
      <c r="AA32" s="66" t="e">
        <f>#REF!</f>
        <v>#REF!</v>
      </c>
      <c r="AB32" s="66" t="e">
        <f t="shared" si="11"/>
        <v>#REF!</v>
      </c>
      <c r="AC32" s="66" t="e">
        <f>#REF!</f>
        <v>#REF!</v>
      </c>
      <c r="AD32" s="66" t="e">
        <f t="shared" si="12"/>
        <v>#REF!</v>
      </c>
      <c r="AE32" s="66" t="e">
        <f>#REF!</f>
        <v>#REF!</v>
      </c>
      <c r="AF32" s="66" t="e">
        <f t="shared" si="13"/>
        <v>#REF!</v>
      </c>
      <c r="AG32" s="66" t="e">
        <f>#REF!</f>
        <v>#REF!</v>
      </c>
      <c r="AH32" s="66" t="e">
        <f t="shared" si="14"/>
        <v>#REF!</v>
      </c>
      <c r="AI32" s="66" t="e">
        <f>#REF!</f>
        <v>#REF!</v>
      </c>
      <c r="AJ32" s="66" t="e">
        <f t="shared" si="15"/>
        <v>#REF!</v>
      </c>
      <c r="AK32" s="66" t="e">
        <f>#REF!</f>
        <v>#REF!</v>
      </c>
      <c r="AL32" s="66" t="e">
        <f t="shared" si="16"/>
        <v>#REF!</v>
      </c>
      <c r="AM32" s="66" t="e">
        <f>#REF!</f>
        <v>#REF!</v>
      </c>
      <c r="AN32" s="66" t="e">
        <f t="shared" si="17"/>
        <v>#REF!</v>
      </c>
      <c r="AO32" s="66" t="e">
        <f>#REF!</f>
        <v>#REF!</v>
      </c>
      <c r="AP32" s="66" t="e">
        <f t="shared" si="18"/>
        <v>#REF!</v>
      </c>
      <c r="AQ32" s="1" t="e">
        <f t="shared" si="19"/>
        <v>#REF!</v>
      </c>
      <c r="AR32" s="3" t="e">
        <f t="shared" si="20"/>
        <v>#REF!</v>
      </c>
    </row>
    <row r="33" spans="1:44">
      <c r="A33" s="1" t="e">
        <f>список!#REF!</f>
        <v>#REF!</v>
      </c>
      <c r="B33" s="66"/>
      <c r="C33" s="66"/>
      <c r="D33" s="67"/>
      <c r="E33" s="68" t="e">
        <f>#REF!</f>
        <v>#REF!</v>
      </c>
      <c r="F33" s="68" t="e">
        <f t="shared" si="0"/>
        <v>#REF!</v>
      </c>
      <c r="G33" s="68" t="e">
        <f>#REF!</f>
        <v>#REF!</v>
      </c>
      <c r="H33" s="68" t="e">
        <f t="shared" si="1"/>
        <v>#REF!</v>
      </c>
      <c r="I33" s="68" t="e">
        <f>#REF!</f>
        <v>#REF!</v>
      </c>
      <c r="J33" s="68" t="e">
        <f t="shared" si="2"/>
        <v>#REF!</v>
      </c>
      <c r="K33" s="66" t="e">
        <f>#REF!</f>
        <v>#REF!</v>
      </c>
      <c r="L33" s="66" t="e">
        <f t="shared" si="3"/>
        <v>#REF!</v>
      </c>
      <c r="M33" s="66" t="e">
        <f>#REF!</f>
        <v>#REF!</v>
      </c>
      <c r="N33" s="66" t="e">
        <f t="shared" si="4"/>
        <v>#REF!</v>
      </c>
      <c r="O33" s="66" t="e">
        <f>#REF!</f>
        <v>#REF!</v>
      </c>
      <c r="P33" s="66" t="e">
        <f t="shared" si="5"/>
        <v>#REF!</v>
      </c>
      <c r="Q33" s="66" t="e">
        <f>#REF!</f>
        <v>#REF!</v>
      </c>
      <c r="R33" s="66" t="e">
        <f t="shared" si="6"/>
        <v>#REF!</v>
      </c>
      <c r="S33" s="66" t="e">
        <f>#REF!</f>
        <v>#REF!</v>
      </c>
      <c r="T33" s="66" t="e">
        <f t="shared" si="7"/>
        <v>#REF!</v>
      </c>
      <c r="U33" s="66" t="e">
        <f>#REF!</f>
        <v>#REF!</v>
      </c>
      <c r="V33" s="66" t="e">
        <f t="shared" si="8"/>
        <v>#REF!</v>
      </c>
      <c r="W33" s="66" t="e">
        <f>#REF!</f>
        <v>#REF!</v>
      </c>
      <c r="X33" s="66" t="e">
        <f t="shared" si="9"/>
        <v>#REF!</v>
      </c>
      <c r="Y33" s="66" t="e">
        <f>#REF!</f>
        <v>#REF!</v>
      </c>
      <c r="Z33" s="66" t="e">
        <f t="shared" si="10"/>
        <v>#REF!</v>
      </c>
      <c r="AA33" s="66" t="e">
        <f>#REF!</f>
        <v>#REF!</v>
      </c>
      <c r="AB33" s="66" t="e">
        <f t="shared" si="11"/>
        <v>#REF!</v>
      </c>
      <c r="AC33" s="66" t="e">
        <f>#REF!</f>
        <v>#REF!</v>
      </c>
      <c r="AD33" s="66" t="e">
        <f t="shared" si="12"/>
        <v>#REF!</v>
      </c>
      <c r="AE33" s="66" t="e">
        <f>#REF!</f>
        <v>#REF!</v>
      </c>
      <c r="AF33" s="66" t="e">
        <f t="shared" si="13"/>
        <v>#REF!</v>
      </c>
      <c r="AG33" s="66" t="e">
        <f>#REF!</f>
        <v>#REF!</v>
      </c>
      <c r="AH33" s="66" t="e">
        <f t="shared" si="14"/>
        <v>#REF!</v>
      </c>
      <c r="AI33" s="66" t="e">
        <f>#REF!</f>
        <v>#REF!</v>
      </c>
      <c r="AJ33" s="66" t="e">
        <f t="shared" si="15"/>
        <v>#REF!</v>
      </c>
      <c r="AK33" s="66" t="e">
        <f>#REF!</f>
        <v>#REF!</v>
      </c>
      <c r="AL33" s="66" t="e">
        <f t="shared" si="16"/>
        <v>#REF!</v>
      </c>
      <c r="AM33" s="66" t="e">
        <f>#REF!</f>
        <v>#REF!</v>
      </c>
      <c r="AN33" s="66" t="e">
        <f t="shared" si="17"/>
        <v>#REF!</v>
      </c>
      <c r="AO33" s="66" t="e">
        <f>#REF!</f>
        <v>#REF!</v>
      </c>
      <c r="AP33" s="66" t="e">
        <f t="shared" si="18"/>
        <v>#REF!</v>
      </c>
      <c r="AQ33" s="1" t="e">
        <f t="shared" si="19"/>
        <v>#REF!</v>
      </c>
      <c r="AR33" s="3" t="e">
        <f t="shared" si="20"/>
        <v>#REF!</v>
      </c>
    </row>
    <row r="34" spans="1:44">
      <c r="A34" s="1" t="e">
        <f>список!#REF!</f>
        <v>#REF!</v>
      </c>
      <c r="B34" s="66"/>
      <c r="C34" s="66"/>
      <c r="D34" s="67"/>
      <c r="E34" s="68" t="e">
        <f>#REF!</f>
        <v>#REF!</v>
      </c>
      <c r="F34" s="68" t="e">
        <f t="shared" si="0"/>
        <v>#REF!</v>
      </c>
      <c r="G34" s="68" t="e">
        <f>#REF!</f>
        <v>#REF!</v>
      </c>
      <c r="H34" s="68" t="e">
        <f t="shared" si="1"/>
        <v>#REF!</v>
      </c>
      <c r="I34" s="68" t="e">
        <f>#REF!</f>
        <v>#REF!</v>
      </c>
      <c r="J34" s="68" t="e">
        <f t="shared" si="2"/>
        <v>#REF!</v>
      </c>
      <c r="K34" s="66" t="e">
        <f>#REF!</f>
        <v>#REF!</v>
      </c>
      <c r="L34" s="66" t="e">
        <f t="shared" si="3"/>
        <v>#REF!</v>
      </c>
      <c r="M34" s="66" t="e">
        <f>#REF!</f>
        <v>#REF!</v>
      </c>
      <c r="N34" s="66" t="e">
        <f t="shared" si="4"/>
        <v>#REF!</v>
      </c>
      <c r="O34" s="66" t="e">
        <f>#REF!</f>
        <v>#REF!</v>
      </c>
      <c r="P34" s="66" t="e">
        <f t="shared" si="5"/>
        <v>#REF!</v>
      </c>
      <c r="Q34" s="66" t="e">
        <f>#REF!</f>
        <v>#REF!</v>
      </c>
      <c r="R34" s="66" t="e">
        <f t="shared" si="6"/>
        <v>#REF!</v>
      </c>
      <c r="S34" s="66" t="e">
        <f>#REF!</f>
        <v>#REF!</v>
      </c>
      <c r="T34" s="66" t="e">
        <f t="shared" si="7"/>
        <v>#REF!</v>
      </c>
      <c r="U34" s="66" t="e">
        <f>#REF!</f>
        <v>#REF!</v>
      </c>
      <c r="V34" s="66" t="e">
        <f t="shared" si="8"/>
        <v>#REF!</v>
      </c>
      <c r="W34" s="66" t="e">
        <f>#REF!</f>
        <v>#REF!</v>
      </c>
      <c r="X34" s="66" t="e">
        <f t="shared" si="9"/>
        <v>#REF!</v>
      </c>
      <c r="Y34" s="66" t="e">
        <f>#REF!</f>
        <v>#REF!</v>
      </c>
      <c r="Z34" s="66" t="e">
        <f t="shared" si="10"/>
        <v>#REF!</v>
      </c>
      <c r="AA34" s="66" t="e">
        <f>#REF!</f>
        <v>#REF!</v>
      </c>
      <c r="AB34" s="66" t="e">
        <f t="shared" si="11"/>
        <v>#REF!</v>
      </c>
      <c r="AC34" s="66" t="e">
        <f>#REF!</f>
        <v>#REF!</v>
      </c>
      <c r="AD34" s="66" t="e">
        <f t="shared" si="12"/>
        <v>#REF!</v>
      </c>
      <c r="AE34" s="66" t="e">
        <f>#REF!</f>
        <v>#REF!</v>
      </c>
      <c r="AF34" s="66" t="e">
        <f t="shared" si="13"/>
        <v>#REF!</v>
      </c>
      <c r="AG34" s="66" t="e">
        <f>#REF!</f>
        <v>#REF!</v>
      </c>
      <c r="AH34" s="66" t="e">
        <f t="shared" si="14"/>
        <v>#REF!</v>
      </c>
      <c r="AI34" s="66" t="e">
        <f>#REF!</f>
        <v>#REF!</v>
      </c>
      <c r="AJ34" s="66" t="e">
        <f t="shared" si="15"/>
        <v>#REF!</v>
      </c>
      <c r="AK34" s="66" t="e">
        <f>#REF!</f>
        <v>#REF!</v>
      </c>
      <c r="AL34" s="66" t="e">
        <f t="shared" si="16"/>
        <v>#REF!</v>
      </c>
      <c r="AM34" s="66" t="e">
        <f>#REF!</f>
        <v>#REF!</v>
      </c>
      <c r="AN34" s="66" t="e">
        <f t="shared" si="17"/>
        <v>#REF!</v>
      </c>
      <c r="AO34" s="66" t="e">
        <f>#REF!</f>
        <v>#REF!</v>
      </c>
      <c r="AP34" s="66" t="e">
        <f t="shared" si="18"/>
        <v>#REF!</v>
      </c>
      <c r="AQ34" s="1" t="e">
        <f t="shared" si="19"/>
        <v>#REF!</v>
      </c>
      <c r="AR34" s="3" t="e">
        <f t="shared" si="20"/>
        <v>#REF!</v>
      </c>
    </row>
  </sheetData>
  <sheetProtection password="CB57" sheet="1" objects="1" scenarios="1" selectLockedCells="1"/>
  <mergeCells count="27">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 ref="C2:C3"/>
    <mergeCell ref="D2:D3"/>
    <mergeCell ref="AK3:AL3"/>
    <mergeCell ref="AM3:AN3"/>
    <mergeCell ref="AO3:AP3"/>
    <mergeCell ref="Y3:Z3"/>
    <mergeCell ref="AA3:AB3"/>
    <mergeCell ref="AC3:AD3"/>
    <mergeCell ref="AE3:AF3"/>
    <mergeCell ref="AG3:AH3"/>
    <mergeCell ref="AI3:AJ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87" t="e">
        <f>целеполагание!A1</f>
        <v>#REF!</v>
      </c>
      <c r="B1" s="388"/>
      <c r="C1" s="388"/>
      <c r="D1" s="388"/>
      <c r="E1" s="388"/>
      <c r="F1" s="388"/>
      <c r="G1" s="388"/>
      <c r="H1" s="388"/>
      <c r="I1" s="388"/>
      <c r="J1" s="388"/>
      <c r="K1" s="388" t="s">
        <v>11</v>
      </c>
      <c r="L1" s="388"/>
      <c r="M1" s="388"/>
      <c r="N1" s="388"/>
      <c r="O1" s="388"/>
      <c r="P1" s="388"/>
      <c r="Q1" s="388"/>
      <c r="R1" s="388"/>
      <c r="S1" s="388"/>
      <c r="T1" s="388"/>
      <c r="U1" s="388"/>
      <c r="V1" s="388"/>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77" t="str">
        <f>'[1]сырые баллы'!A2:A3</f>
        <v>№</v>
      </c>
      <c r="B2" s="377" t="str">
        <f>'[1]сырые баллы'!B2:B3</f>
        <v>Ф.И.</v>
      </c>
      <c r="C2" s="377" t="str">
        <f>'[1]сырые баллы'!C2:C3</f>
        <v>Класс</v>
      </c>
      <c r="D2" s="379" t="str">
        <f>'[1]сырые баллы'!D2:D2</f>
        <v>дата заполнения</v>
      </c>
      <c r="E2" s="378" t="s">
        <v>6</v>
      </c>
      <c r="F2" s="389"/>
      <c r="G2" s="389"/>
      <c r="H2" s="389"/>
      <c r="I2" s="389"/>
      <c r="J2" s="389"/>
      <c r="K2" s="389"/>
      <c r="L2" s="389"/>
      <c r="M2" s="389"/>
      <c r="N2" s="389"/>
      <c r="O2" s="389"/>
      <c r="P2" s="389"/>
      <c r="Q2" s="389"/>
      <c r="R2" s="389"/>
      <c r="S2" s="389"/>
      <c r="T2" s="389"/>
      <c r="U2" s="389"/>
      <c r="V2" s="389"/>
      <c r="W2" s="389"/>
      <c r="X2" s="390"/>
      <c r="Y2" s="378" t="s">
        <v>9</v>
      </c>
      <c r="Z2" s="389"/>
      <c r="AA2" s="389"/>
      <c r="AB2" s="389"/>
      <c r="AC2" s="389"/>
      <c r="AD2" s="389"/>
      <c r="AE2" s="389"/>
      <c r="AF2" s="389"/>
      <c r="AG2" s="389"/>
      <c r="AH2" s="389"/>
      <c r="AI2" s="389"/>
      <c r="AJ2" s="389"/>
      <c r="AK2" s="389"/>
      <c r="AL2" s="389"/>
      <c r="AM2" s="389"/>
      <c r="AN2" s="389"/>
      <c r="AO2" s="389"/>
      <c r="AP2" s="390"/>
    </row>
    <row r="3" spans="1:44" ht="23.25" customHeight="1">
      <c r="A3" s="377"/>
      <c r="B3" s="377"/>
      <c r="C3" s="377"/>
      <c r="D3" s="379"/>
      <c r="E3" s="391">
        <v>2</v>
      </c>
      <c r="F3" s="392"/>
      <c r="G3" s="391">
        <v>3</v>
      </c>
      <c r="H3" s="392"/>
      <c r="I3" s="391">
        <v>6</v>
      </c>
      <c r="J3" s="392"/>
      <c r="K3" s="393">
        <f>'[1]сырые баллы'!R3</f>
        <v>14</v>
      </c>
      <c r="L3" s="393"/>
      <c r="M3" s="393">
        <f>'[1]сырые баллы'!S3</f>
        <v>15</v>
      </c>
      <c r="N3" s="393"/>
      <c r="O3" s="393">
        <f>'[1]сырые баллы'!T3</f>
        <v>16</v>
      </c>
      <c r="P3" s="393"/>
      <c r="Q3" s="393">
        <f>'[1]сырые баллы'!U3</f>
        <v>17</v>
      </c>
      <c r="R3" s="393"/>
      <c r="S3" s="393">
        <f>'[1]сырые баллы'!V3</f>
        <v>18</v>
      </c>
      <c r="T3" s="393"/>
      <c r="U3" s="393">
        <f>'[1]сырые баллы'!W3</f>
        <v>19</v>
      </c>
      <c r="V3" s="393"/>
      <c r="W3" s="393">
        <f>'[1]сырые баллы'!X3</f>
        <v>20</v>
      </c>
      <c r="X3" s="393"/>
      <c r="Y3" s="385">
        <v>2</v>
      </c>
      <c r="Z3" s="386"/>
      <c r="AA3" s="385">
        <v>3</v>
      </c>
      <c r="AB3" s="386"/>
      <c r="AC3" s="384">
        <f>'[1]сырые баллы'!BC3</f>
        <v>14</v>
      </c>
      <c r="AD3" s="384"/>
      <c r="AE3" s="384">
        <f>'[1]сырые баллы'!BD3</f>
        <v>15</v>
      </c>
      <c r="AF3" s="384"/>
      <c r="AG3" s="384">
        <f>'[1]сырые баллы'!BE3</f>
        <v>16</v>
      </c>
      <c r="AH3" s="384"/>
      <c r="AI3" s="384">
        <f>'[1]сырые баллы'!BF3</f>
        <v>17</v>
      </c>
      <c r="AJ3" s="384"/>
      <c r="AK3" s="384">
        <f>'[1]сырые баллы'!BG3</f>
        <v>18</v>
      </c>
      <c r="AL3" s="384"/>
      <c r="AM3" s="384">
        <f>'[1]сырые баллы'!BH3</f>
        <v>19</v>
      </c>
      <c r="AN3" s="384"/>
      <c r="AO3" s="384">
        <f>'[1]сырые баллы'!BI3</f>
        <v>20</v>
      </c>
      <c r="AP3" s="384"/>
    </row>
    <row r="4" spans="1:44">
      <c r="A4" s="1">
        <f>список!A2</f>
        <v>1</v>
      </c>
      <c r="B4" s="1" t="str">
        <f>IF(список!B2="","",список!B2)</f>
        <v/>
      </c>
      <c r="C4" s="1">
        <f>список!C2</f>
        <v>0</v>
      </c>
      <c r="D4" s="13" t="str">
        <f>список!D$2</f>
        <v>подготовительная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подготовительная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подготовительная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подготовительная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подготовительная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подготовительная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подготовительная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подготовительная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подготовительная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подготовительная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подготовительная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список!A14</f>
        <v>13</v>
      </c>
      <c r="B15" s="1" t="str">
        <f>IF(список!B14="","",список!B14)</f>
        <v/>
      </c>
      <c r="C15" s="1">
        <f>список!C14</f>
        <v>0</v>
      </c>
      <c r="D15" s="13" t="str">
        <f>список!D$2</f>
        <v>подготовительная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список!A15</f>
        <v>14</v>
      </c>
      <c r="B16" s="1" t="str">
        <f>IF(список!B15="","",список!B15)</f>
        <v/>
      </c>
      <c r="C16" s="1">
        <f>список!C15</f>
        <v>0</v>
      </c>
      <c r="D16" s="13" t="str">
        <f>список!D$2</f>
        <v>подготовительная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список!A16</f>
        <v>15</v>
      </c>
      <c r="B17" s="1" t="str">
        <f>IF(список!B16="","",список!B16)</f>
        <v/>
      </c>
      <c r="C17" s="1">
        <f>список!C16</f>
        <v>0</v>
      </c>
      <c r="D17" s="13" t="str">
        <f>список!D$2</f>
        <v>подготовительная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список!A17</f>
        <v>16</v>
      </c>
      <c r="B18" s="1" t="str">
        <f>IF(список!B17="","",список!B17)</f>
        <v/>
      </c>
      <c r="C18" s="1">
        <f>список!C17</f>
        <v>0</v>
      </c>
      <c r="D18" s="13" t="str">
        <f>список!D$2</f>
        <v>подготовительная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список!A18</f>
        <v>17</v>
      </c>
      <c r="B19" s="1" t="str">
        <f>IF(список!B18="","",список!B18)</f>
        <v/>
      </c>
      <c r="C19" s="1">
        <f>список!C18</f>
        <v>0</v>
      </c>
      <c r="D19" s="13" t="str">
        <f>список!D$2</f>
        <v>подготовительная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список!A19</f>
        <v>18</v>
      </c>
      <c r="B20" s="1" t="str">
        <f>IF(список!B19="","",список!B19)</f>
        <v/>
      </c>
      <c r="C20" s="1">
        <f>список!C19</f>
        <v>0</v>
      </c>
      <c r="D20" s="13" t="str">
        <f>список!D$2</f>
        <v>подготовительная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список!A20</f>
        <v>19</v>
      </c>
      <c r="B21" s="1" t="str">
        <f>IF(список!B20="","",список!B20)</f>
        <v/>
      </c>
      <c r="C21" s="1">
        <f>список!C20</f>
        <v>0</v>
      </c>
      <c r="D21" s="13" t="str">
        <f>список!D$2</f>
        <v>подготовительная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список!A21</f>
        <v>20</v>
      </c>
      <c r="B22" s="1" t="str">
        <f>IF(список!B21="","",список!B21)</f>
        <v/>
      </c>
      <c r="C22" s="1">
        <f>список!C21</f>
        <v>0</v>
      </c>
      <c r="D22" s="13" t="str">
        <f>список!D$2</f>
        <v>подготовительная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список!A22</f>
        <v>21</v>
      </c>
      <c r="B23" s="1" t="str">
        <f>IF(список!B22="","",список!B22)</f>
        <v/>
      </c>
      <c r="C23" s="1">
        <f>список!C22</f>
        <v>0</v>
      </c>
      <c r="D23" s="13" t="str">
        <f>список!D$2</f>
        <v>подготовительная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список!A23</f>
        <v>22</v>
      </c>
      <c r="B24" s="1" t="str">
        <f>IF(список!B23="","",список!B23)</f>
        <v/>
      </c>
      <c r="C24" s="1">
        <f>список!C23</f>
        <v>0</v>
      </c>
      <c r="D24" s="13" t="str">
        <f>список!D$2</f>
        <v>подготовительная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список!A24</f>
        <v>23</v>
      </c>
      <c r="B25" s="1" t="str">
        <f>IF(список!B24="","",список!B24)</f>
        <v/>
      </c>
      <c r="C25" s="1">
        <f>список!C24</f>
        <v>0</v>
      </c>
      <c r="D25" s="13" t="str">
        <f>список!D$2</f>
        <v>подготовительная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список!A25</f>
        <v>24</v>
      </c>
      <c r="B26" s="1" t="str">
        <f>IF(список!B25="","",список!B25)</f>
        <v/>
      </c>
      <c r="C26" s="1">
        <f>список!C25</f>
        <v>0</v>
      </c>
      <c r="D26" s="13" t="str">
        <f>список!D$2</f>
        <v>подготовительная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список!A26</f>
        <v>25</v>
      </c>
      <c r="B27" s="1" t="str">
        <f>IF(список!B26="","",список!B26)</f>
        <v/>
      </c>
      <c r="C27" s="1">
        <f>список!C26</f>
        <v>0</v>
      </c>
      <c r="D27" s="13" t="str">
        <f>список!D$2</f>
        <v>подготовительная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список!A27</f>
        <v>26</v>
      </c>
      <c r="B28" s="1" t="str">
        <f>IF(список!B27="","",список!B27)</f>
        <v/>
      </c>
      <c r="C28" s="1">
        <f>список!C27</f>
        <v>0</v>
      </c>
      <c r="D28" s="13" t="str">
        <f>список!D$2</f>
        <v>подготовительная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список!A28</f>
        <v>27</v>
      </c>
      <c r="B29" s="1" t="str">
        <f>IF(список!B28="","",список!B28)</f>
        <v/>
      </c>
      <c r="C29" s="1">
        <f>список!C28</f>
        <v>0</v>
      </c>
      <c r="D29" s="13" t="str">
        <f>список!D$2</f>
        <v>подготовительная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список!A29</f>
        <v>28</v>
      </c>
      <c r="B30" s="1" t="str">
        <f>IF(список!B29="","",список!B29)</f>
        <v/>
      </c>
      <c r="C30" s="1">
        <f>список!C29</f>
        <v>0</v>
      </c>
      <c r="D30" s="13" t="str">
        <f>список!D$2</f>
        <v>подготовительная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список!A30</f>
        <v>29</v>
      </c>
      <c r="B31" s="1" t="str">
        <f>IF(список!B30="","",список!B30)</f>
        <v/>
      </c>
      <c r="C31" s="1">
        <f>список!C30</f>
        <v>0</v>
      </c>
      <c r="D31" s="13" t="str">
        <f>список!D$2</f>
        <v>подготовительная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список!A31</f>
        <v>30</v>
      </c>
      <c r="B32" s="1">
        <f>IF(список!C8="","",список!C8)</f>
        <v>0</v>
      </c>
      <c r="C32" s="1">
        <f>список!C31</f>
        <v>0</v>
      </c>
      <c r="D32" s="13" t="str">
        <f>список!D$2</f>
        <v>подготовительная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t="e">
        <f>список!#REF!</f>
        <v>#REF!</v>
      </c>
      <c r="B33" s="1" t="e">
        <f>IF(список!#REF!="","",список!#REF!)</f>
        <v>#REF!</v>
      </c>
      <c r="C33" s="1" t="e">
        <f>список!#REF!</f>
        <v>#REF!</v>
      </c>
      <c r="D33" s="13" t="str">
        <f>список!D$2</f>
        <v>подготовительная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t="e">
        <f>список!#REF!</f>
        <v>#REF!</v>
      </c>
      <c r="B34" s="1" t="e">
        <f>IF(список!#REF!="","",список!#REF!)</f>
        <v>#REF!</v>
      </c>
      <c r="C34" s="1" t="e">
        <f>список!#REF!</f>
        <v>#REF!</v>
      </c>
      <c r="D34" s="13" t="str">
        <f>список!D$2</f>
        <v>подготовительная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 ref="I3:J3"/>
    <mergeCell ref="S3:T3"/>
    <mergeCell ref="U3:V3"/>
    <mergeCell ref="AA3:AB3"/>
    <mergeCell ref="AI3:AJ3"/>
    <mergeCell ref="AK3:AL3"/>
    <mergeCell ref="AM3:AN3"/>
    <mergeCell ref="AO3:AP3"/>
    <mergeCell ref="AC3:AD3"/>
    <mergeCell ref="AE3:AF3"/>
    <mergeCell ref="AG3:A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87" t="e">
        <f>#REF!</f>
        <v>#REF!</v>
      </c>
      <c r="B1" s="388"/>
      <c r="C1" s="388"/>
      <c r="D1" s="388"/>
      <c r="E1" s="375"/>
      <c r="F1" s="375"/>
      <c r="G1" s="375"/>
      <c r="H1" s="375"/>
      <c r="I1" s="375"/>
      <c r="J1" s="375"/>
      <c r="K1" s="375"/>
      <c r="L1" s="375"/>
      <c r="M1" s="375"/>
      <c r="N1" s="375"/>
      <c r="O1" s="375"/>
      <c r="P1" s="375"/>
      <c r="Q1" s="375"/>
      <c r="R1" s="375"/>
      <c r="S1" s="375"/>
      <c r="T1" s="375"/>
      <c r="U1" s="375"/>
      <c r="V1" s="375"/>
      <c r="W1" s="375"/>
      <c r="X1" s="375"/>
      <c r="Y1" s="375"/>
      <c r="Z1" s="375"/>
      <c r="AA1" s="375"/>
      <c r="AB1" s="375"/>
      <c r="AC1" s="375"/>
      <c r="AD1" s="375"/>
      <c r="AE1" s="375"/>
      <c r="AF1" s="375"/>
      <c r="AG1" s="375"/>
      <c r="AH1" s="375"/>
      <c r="AI1" s="375"/>
      <c r="AJ1" s="375"/>
      <c r="AK1" s="375"/>
      <c r="AL1" s="375"/>
      <c r="AM1" s="375"/>
      <c r="AN1" s="375"/>
      <c r="AO1" s="375"/>
      <c r="AP1" s="375"/>
      <c r="AQ1" s="388"/>
      <c r="AR1" s="394"/>
    </row>
    <row r="2" spans="1:44">
      <c r="A2" s="377" t="str">
        <f>список!A1</f>
        <v>№</v>
      </c>
      <c r="B2" s="377" t="str">
        <f>список!B1</f>
        <v>Фамилия, имя воспитанника</v>
      </c>
      <c r="C2" s="377" t="str">
        <f>список!C1</f>
        <v xml:space="preserve">дата </v>
      </c>
      <c r="D2" s="400" t="str">
        <f>список!D1</f>
        <v>группа</v>
      </c>
      <c r="E2" s="395" t="s">
        <v>6</v>
      </c>
      <c r="F2" s="396"/>
      <c r="G2" s="396"/>
      <c r="H2" s="396"/>
      <c r="I2" s="396"/>
      <c r="J2" s="396"/>
      <c r="K2" s="396"/>
      <c r="L2" s="396"/>
      <c r="M2" s="396"/>
      <c r="N2" s="396"/>
      <c r="O2" s="396"/>
      <c r="P2" s="396"/>
      <c r="Q2" s="396"/>
      <c r="R2" s="396"/>
      <c r="S2" s="396"/>
      <c r="T2" s="396"/>
      <c r="U2" s="396"/>
      <c r="V2" s="396"/>
      <c r="W2" s="396"/>
      <c r="X2" s="396"/>
      <c r="Y2" s="396"/>
      <c r="Z2" s="397"/>
      <c r="AA2" s="402" t="s">
        <v>7</v>
      </c>
      <c r="AB2" s="403"/>
      <c r="AC2" s="403"/>
      <c r="AD2" s="403"/>
      <c r="AE2" s="403"/>
      <c r="AF2" s="403"/>
      <c r="AG2" s="403"/>
      <c r="AH2" s="403"/>
      <c r="AI2" s="403"/>
      <c r="AJ2" s="403"/>
      <c r="AK2" s="403"/>
      <c r="AL2" s="403"/>
      <c r="AM2" s="403"/>
      <c r="AN2" s="403"/>
      <c r="AO2" s="403"/>
      <c r="AP2" s="404"/>
      <c r="AQ2" s="5"/>
      <c r="AR2" s="1"/>
    </row>
    <row r="3" spans="1:44" ht="15.75" thickBot="1">
      <c r="A3" s="377"/>
      <c r="B3" s="377"/>
      <c r="C3" s="377"/>
      <c r="D3" s="400"/>
      <c r="E3" s="401">
        <v>6</v>
      </c>
      <c r="F3" s="392"/>
      <c r="G3" s="391">
        <v>14</v>
      </c>
      <c r="H3" s="392"/>
      <c r="I3" s="391">
        <v>18</v>
      </c>
      <c r="J3" s="392"/>
      <c r="K3" s="393">
        <f>'[1]сырые баллы'!Y3</f>
        <v>21</v>
      </c>
      <c r="L3" s="393"/>
      <c r="M3" s="393">
        <f>'[1]сырые баллы'!Z3</f>
        <v>22</v>
      </c>
      <c r="N3" s="393"/>
      <c r="O3" s="393">
        <f>'[1]сырые баллы'!AA3</f>
        <v>23</v>
      </c>
      <c r="P3" s="393"/>
      <c r="Q3" s="393">
        <f>'[1]сырые баллы'!AB3</f>
        <v>24</v>
      </c>
      <c r="R3" s="393"/>
      <c r="S3" s="393">
        <f>'[1]сырые баллы'!AC3</f>
        <v>25</v>
      </c>
      <c r="T3" s="393"/>
      <c r="U3" s="393">
        <f>'[1]сырые баллы'!AD3</f>
        <v>26</v>
      </c>
      <c r="V3" s="393"/>
      <c r="W3" s="393">
        <f>'[1]сырые баллы'!AE3</f>
        <v>27</v>
      </c>
      <c r="X3" s="393"/>
      <c r="Y3" s="393">
        <f>'[1]сырые баллы'!AF3</f>
        <v>28</v>
      </c>
      <c r="Z3" s="399"/>
      <c r="AA3" s="405">
        <f>'[1]сырые баллы'!BJ3</f>
        <v>21</v>
      </c>
      <c r="AB3" s="384"/>
      <c r="AC3" s="384">
        <f>'[1]сырые баллы'!BK3</f>
        <v>22</v>
      </c>
      <c r="AD3" s="384"/>
      <c r="AE3" s="384">
        <f>'[1]сырые баллы'!BL3</f>
        <v>23</v>
      </c>
      <c r="AF3" s="384"/>
      <c r="AG3" s="384">
        <f>'[1]сырые баллы'!BM3</f>
        <v>24</v>
      </c>
      <c r="AH3" s="384"/>
      <c r="AI3" s="384">
        <f>'[1]сырые баллы'!BN3</f>
        <v>25</v>
      </c>
      <c r="AJ3" s="384"/>
      <c r="AK3" s="384">
        <f>'[1]сырые баллы'!BO3</f>
        <v>26</v>
      </c>
      <c r="AL3" s="384"/>
      <c r="AM3" s="384">
        <f>'[1]сырые баллы'!BP3</f>
        <v>27</v>
      </c>
      <c r="AN3" s="384"/>
      <c r="AO3" s="384">
        <f>'[1]сырые баллы'!BQ3</f>
        <v>28</v>
      </c>
      <c r="AP3" s="398"/>
      <c r="AQ3" s="64"/>
      <c r="AR3" s="9"/>
    </row>
    <row r="4" spans="1:44">
      <c r="A4" s="1">
        <f>список!A2</f>
        <v>1</v>
      </c>
      <c r="B4" s="1" t="str">
        <f>IF(список!B2="","",список!B2)</f>
        <v/>
      </c>
      <c r="C4" s="1" t="str">
        <f>IF(список!C2="","",список!C2)</f>
        <v/>
      </c>
      <c r="D4" s="13" t="str">
        <f>IF(список!D2="","",список!D2)</f>
        <v>подготовительная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9" t="e">
        <f>SUM(L4:AP4)</f>
        <v>#REF!</v>
      </c>
      <c r="AR4" s="65"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подготовительная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60" t="e">
        <f t="shared" ref="AQ5:AQ34" si="19">SUM(L5:AP5)</f>
        <v>#REF!</v>
      </c>
      <c r="AR5" s="6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подготовительная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60" t="e">
        <f t="shared" si="19"/>
        <v>#REF!</v>
      </c>
      <c r="AR6" s="61" t="e">
        <f t="shared" si="20"/>
        <v>#REF!</v>
      </c>
    </row>
    <row r="7" spans="1:44">
      <c r="A7" s="1">
        <f>список!A5</f>
        <v>4</v>
      </c>
      <c r="B7" s="1" t="str">
        <f>IF(список!B5="","",список!B5)</f>
        <v/>
      </c>
      <c r="C7" s="1">
        <f>IF(список!C5="","",список!C5)</f>
        <v>0</v>
      </c>
      <c r="D7" s="13" t="str">
        <f>IF(список!D5="","",список!D5)</f>
        <v>подготовительная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60" t="e">
        <f t="shared" si="19"/>
        <v>#REF!</v>
      </c>
      <c r="AR7" s="61" t="e">
        <f t="shared" si="20"/>
        <v>#REF!</v>
      </c>
    </row>
    <row r="8" spans="1:44">
      <c r="A8" s="1">
        <f>список!A6</f>
        <v>5</v>
      </c>
      <c r="B8" s="1" t="str">
        <f>IF(список!B6="","",список!B6)</f>
        <v/>
      </c>
      <c r="C8" s="1">
        <f>IF(список!C6="","",список!C6)</f>
        <v>0</v>
      </c>
      <c r="D8" s="13" t="str">
        <f>IF(список!D6="","",список!D6)</f>
        <v>подготовительная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60" t="e">
        <f t="shared" si="19"/>
        <v>#REF!</v>
      </c>
      <c r="AR8" s="61" t="e">
        <f t="shared" si="20"/>
        <v>#REF!</v>
      </c>
    </row>
    <row r="9" spans="1:44">
      <c r="A9" s="1">
        <f>список!A7</f>
        <v>6</v>
      </c>
      <c r="B9" s="1" t="str">
        <f>IF(список!B7="","",список!B7)</f>
        <v/>
      </c>
      <c r="C9" s="1">
        <f>IF(список!C7="","",список!C7)</f>
        <v>0</v>
      </c>
      <c r="D9" s="13" t="str">
        <f>IF(список!D7="","",список!D7)</f>
        <v>подготовительная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60" t="e">
        <f t="shared" si="19"/>
        <v>#REF!</v>
      </c>
      <c r="AR9" s="61" t="e">
        <f t="shared" si="20"/>
        <v>#REF!</v>
      </c>
    </row>
    <row r="10" spans="1:44">
      <c r="A10" s="1">
        <f>список!A8</f>
        <v>7</v>
      </c>
      <c r="B10" s="1" t="str">
        <f>IF(список!B8="","",список!B8)</f>
        <v/>
      </c>
      <c r="C10" s="1" t="e">
        <f>IF(список!#REF!="","",список!#REF!)</f>
        <v>#REF!</v>
      </c>
      <c r="D10" s="13" t="str">
        <f>IF(список!D8="","",список!D8)</f>
        <v>подготовительная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60" t="e">
        <f t="shared" si="19"/>
        <v>#REF!</v>
      </c>
      <c r="AR10" s="61" t="e">
        <f t="shared" si="20"/>
        <v>#REF!</v>
      </c>
    </row>
    <row r="11" spans="1:44">
      <c r="A11" s="1">
        <f>список!A9</f>
        <v>8</v>
      </c>
      <c r="B11" s="1" t="str">
        <f>IF(список!B9="","",список!B9)</f>
        <v/>
      </c>
      <c r="C11" s="1">
        <f>IF(список!C9="","",список!C9)</f>
        <v>0</v>
      </c>
      <c r="D11" s="13" t="str">
        <f>IF(список!D9="","",список!D9)</f>
        <v>подготовительная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60" t="e">
        <f t="shared" si="19"/>
        <v>#REF!</v>
      </c>
      <c r="AR11" s="61" t="e">
        <f t="shared" si="20"/>
        <v>#REF!</v>
      </c>
    </row>
    <row r="12" spans="1:44">
      <c r="A12" s="1">
        <f>список!A10</f>
        <v>9</v>
      </c>
      <c r="B12" s="1" t="str">
        <f>IF(список!B10="","",список!B10)</f>
        <v/>
      </c>
      <c r="C12" s="1">
        <f>IF(список!C10="","",список!C10)</f>
        <v>0</v>
      </c>
      <c r="D12" s="13" t="str">
        <f>IF(список!D10="","",список!D10)</f>
        <v>подготовительная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60" t="e">
        <f t="shared" si="19"/>
        <v>#REF!</v>
      </c>
      <c r="AR12" s="61" t="e">
        <f t="shared" si="20"/>
        <v>#REF!</v>
      </c>
    </row>
    <row r="13" spans="1:44">
      <c r="A13" s="1">
        <f>список!A11</f>
        <v>10</v>
      </c>
      <c r="B13" s="1" t="str">
        <f>IF(список!B11="","",список!B11)</f>
        <v/>
      </c>
      <c r="C13" s="1">
        <f>IF(список!C11="","",список!C11)</f>
        <v>0</v>
      </c>
      <c r="D13" s="13" t="str">
        <f>IF(список!D11="","",список!D11)</f>
        <v>подготовительная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60" t="e">
        <f t="shared" si="19"/>
        <v>#REF!</v>
      </c>
      <c r="AR13" s="61" t="e">
        <f t="shared" si="20"/>
        <v>#REF!</v>
      </c>
    </row>
    <row r="14" spans="1:44">
      <c r="A14" s="1">
        <f>список!A12</f>
        <v>11</v>
      </c>
      <c r="B14" s="1" t="str">
        <f>IF(список!B12="","",список!B12)</f>
        <v/>
      </c>
      <c r="C14" s="1">
        <f>IF(список!C12="","",список!C12)</f>
        <v>0</v>
      </c>
      <c r="D14" s="13" t="str">
        <f>IF(список!D12="","",список!D12)</f>
        <v>подготовительная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60" t="e">
        <f t="shared" si="19"/>
        <v>#REF!</v>
      </c>
      <c r="AR14" s="61" t="e">
        <f t="shared" si="20"/>
        <v>#REF!</v>
      </c>
    </row>
    <row r="15" spans="1:44">
      <c r="A15" s="1">
        <f>список!A14</f>
        <v>13</v>
      </c>
      <c r="B15" s="1" t="str">
        <f>IF(список!B14="","",список!B14)</f>
        <v/>
      </c>
      <c r="C15" s="1">
        <f>IF(список!C14="","",список!C14)</f>
        <v>0</v>
      </c>
      <c r="D15" s="13" t="str">
        <f>IF(список!D14="","",список!D14)</f>
        <v>подготовительная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60" t="e">
        <f t="shared" si="19"/>
        <v>#REF!</v>
      </c>
      <c r="AR15" s="61" t="e">
        <f t="shared" si="20"/>
        <v>#REF!</v>
      </c>
    </row>
    <row r="16" spans="1:44">
      <c r="A16" s="1">
        <f>список!A15</f>
        <v>14</v>
      </c>
      <c r="B16" s="1" t="str">
        <f>IF(список!B15="","",список!B15)</f>
        <v/>
      </c>
      <c r="C16" s="1">
        <f>IF(список!C15="","",список!C15)</f>
        <v>0</v>
      </c>
      <c r="D16" s="13" t="str">
        <f>IF(список!D15="","",список!D15)</f>
        <v>подготовительная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60" t="e">
        <f t="shared" si="19"/>
        <v>#REF!</v>
      </c>
      <c r="AR16" s="61" t="e">
        <f t="shared" si="20"/>
        <v>#REF!</v>
      </c>
    </row>
    <row r="17" spans="1:44">
      <c r="A17" s="1">
        <f>список!A16</f>
        <v>15</v>
      </c>
      <c r="B17" s="1" t="str">
        <f>IF(список!B16="","",список!B16)</f>
        <v/>
      </c>
      <c r="C17" s="1">
        <f>IF(список!C16="","",список!C16)</f>
        <v>0</v>
      </c>
      <c r="D17" s="13" t="str">
        <f>IF(список!D16="","",список!D16)</f>
        <v>подготовительная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60" t="e">
        <f t="shared" si="19"/>
        <v>#REF!</v>
      </c>
      <c r="AR17" s="61" t="e">
        <f t="shared" si="20"/>
        <v>#REF!</v>
      </c>
    </row>
    <row r="18" spans="1:44">
      <c r="A18" s="1">
        <f>список!A17</f>
        <v>16</v>
      </c>
      <c r="B18" s="1" t="str">
        <f>IF(список!B17="","",список!B17)</f>
        <v/>
      </c>
      <c r="C18" s="1">
        <f>IF(список!C17="","",список!C17)</f>
        <v>0</v>
      </c>
      <c r="D18" s="13" t="str">
        <f>IF(список!D17="","",список!D17)</f>
        <v>подготовительная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60" t="e">
        <f t="shared" si="19"/>
        <v>#REF!</v>
      </c>
      <c r="AR18" s="61" t="e">
        <f t="shared" si="20"/>
        <v>#REF!</v>
      </c>
    </row>
    <row r="19" spans="1:44">
      <c r="A19" s="1">
        <f>список!A18</f>
        <v>17</v>
      </c>
      <c r="B19" s="1" t="str">
        <f>IF(список!B18="","",список!B18)</f>
        <v/>
      </c>
      <c r="C19" s="1">
        <f>IF(список!C18="","",список!C18)</f>
        <v>0</v>
      </c>
      <c r="D19" s="13" t="str">
        <f>IF(список!D18="","",список!D18)</f>
        <v>подготовительная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60" t="e">
        <f t="shared" si="19"/>
        <v>#REF!</v>
      </c>
      <c r="AR19" s="61" t="e">
        <f t="shared" si="20"/>
        <v>#REF!</v>
      </c>
    </row>
    <row r="20" spans="1:44">
      <c r="A20" s="1">
        <f>список!A19</f>
        <v>18</v>
      </c>
      <c r="B20" s="1" t="str">
        <f>IF(список!B19="","",список!B19)</f>
        <v/>
      </c>
      <c r="C20" s="1">
        <f>IF(список!C19="","",список!C19)</f>
        <v>0</v>
      </c>
      <c r="D20" s="13" t="str">
        <f>IF(список!D19="","",список!D19)</f>
        <v>подготовительная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60" t="e">
        <f t="shared" si="19"/>
        <v>#REF!</v>
      </c>
      <c r="AR20" s="61" t="e">
        <f t="shared" si="20"/>
        <v>#REF!</v>
      </c>
    </row>
    <row r="21" spans="1:44">
      <c r="A21" s="1">
        <f>список!A20</f>
        <v>19</v>
      </c>
      <c r="B21" s="1" t="str">
        <f>IF(список!B20="","",список!B20)</f>
        <v/>
      </c>
      <c r="C21" s="1">
        <f>IF(список!C20="","",список!C20)</f>
        <v>0</v>
      </c>
      <c r="D21" s="13" t="str">
        <f>IF(список!D20="","",список!D20)</f>
        <v>подготовительная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60" t="e">
        <f t="shared" si="19"/>
        <v>#REF!</v>
      </c>
      <c r="AR21" s="61" t="e">
        <f t="shared" si="20"/>
        <v>#REF!</v>
      </c>
    </row>
    <row r="22" spans="1:44">
      <c r="A22" s="1">
        <f>список!A21</f>
        <v>20</v>
      </c>
      <c r="B22" s="1" t="str">
        <f>IF(список!B21="","",список!B21)</f>
        <v/>
      </c>
      <c r="C22" s="1">
        <f>IF(список!C21="","",список!C21)</f>
        <v>0</v>
      </c>
      <c r="D22" s="13" t="str">
        <f>IF(список!D21="","",список!D21)</f>
        <v>подготовительная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60" t="e">
        <f t="shared" si="19"/>
        <v>#REF!</v>
      </c>
      <c r="AR22" s="61" t="e">
        <f t="shared" si="20"/>
        <v>#REF!</v>
      </c>
    </row>
    <row r="23" spans="1:44">
      <c r="A23" s="1">
        <f>список!A22</f>
        <v>21</v>
      </c>
      <c r="B23" s="1" t="str">
        <f>IF(список!B22="","",список!B22)</f>
        <v/>
      </c>
      <c r="C23" s="1">
        <f>IF(список!C22="","",список!C22)</f>
        <v>0</v>
      </c>
      <c r="D23" s="13" t="str">
        <f>IF(список!D22="","",список!D22)</f>
        <v>подготовительная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60" t="e">
        <f t="shared" si="19"/>
        <v>#REF!</v>
      </c>
      <c r="AR23" s="61" t="e">
        <f t="shared" si="20"/>
        <v>#REF!</v>
      </c>
    </row>
    <row r="24" spans="1:44">
      <c r="A24" s="1">
        <f>список!A23</f>
        <v>22</v>
      </c>
      <c r="B24" s="1" t="str">
        <f>IF(список!B23="","",список!B23)</f>
        <v/>
      </c>
      <c r="C24" s="1">
        <f>IF(список!C23="","",список!C23)</f>
        <v>0</v>
      </c>
      <c r="D24" s="13" t="str">
        <f>IF(список!D23="","",список!D23)</f>
        <v>подготовительная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60" t="e">
        <f t="shared" si="19"/>
        <v>#REF!</v>
      </c>
      <c r="AR24" s="61" t="e">
        <f t="shared" si="20"/>
        <v>#REF!</v>
      </c>
    </row>
    <row r="25" spans="1:44">
      <c r="A25" s="1">
        <f>список!A24</f>
        <v>23</v>
      </c>
      <c r="B25" s="1" t="str">
        <f>IF(список!B24="","",список!B24)</f>
        <v/>
      </c>
      <c r="C25" s="1">
        <f>IF(список!C24="","",список!C24)</f>
        <v>0</v>
      </c>
      <c r="D25" s="13" t="str">
        <f>IF(список!D24="","",список!D24)</f>
        <v>подготовительная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60" t="e">
        <f t="shared" si="19"/>
        <v>#REF!</v>
      </c>
      <c r="AR25" s="61" t="e">
        <f t="shared" si="20"/>
        <v>#REF!</v>
      </c>
    </row>
    <row r="26" spans="1:44">
      <c r="A26" s="1">
        <f>список!A25</f>
        <v>24</v>
      </c>
      <c r="B26" s="1" t="str">
        <f>IF(список!B25="","",список!B25)</f>
        <v/>
      </c>
      <c r="C26" s="1">
        <f>IF(список!C25="","",список!C25)</f>
        <v>0</v>
      </c>
      <c r="D26" s="13" t="str">
        <f>IF(список!D25="","",список!D25)</f>
        <v>подготовительная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60" t="e">
        <f t="shared" si="19"/>
        <v>#REF!</v>
      </c>
      <c r="AR26" s="61" t="e">
        <f t="shared" si="20"/>
        <v>#REF!</v>
      </c>
    </row>
    <row r="27" spans="1:44">
      <c r="A27" s="1">
        <f>список!A26</f>
        <v>25</v>
      </c>
      <c r="B27" s="1" t="str">
        <f>IF(список!B26="","",список!B26)</f>
        <v/>
      </c>
      <c r="C27" s="1">
        <f>IF(список!C26="","",список!C26)</f>
        <v>0</v>
      </c>
      <c r="D27" s="13" t="str">
        <f>IF(список!D26="","",список!D26)</f>
        <v>подготовительная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60" t="e">
        <f t="shared" si="19"/>
        <v>#REF!</v>
      </c>
      <c r="AR27" s="61" t="e">
        <f t="shared" si="20"/>
        <v>#REF!</v>
      </c>
    </row>
    <row r="28" spans="1:44">
      <c r="A28" s="1">
        <f>список!A27</f>
        <v>26</v>
      </c>
      <c r="B28" s="1" t="str">
        <f>IF(список!B27="","",список!B27)</f>
        <v/>
      </c>
      <c r="C28" s="1">
        <f>IF(список!C27="","",список!C27)</f>
        <v>0</v>
      </c>
      <c r="D28" s="13" t="str">
        <f>IF(список!D27="","",список!D27)</f>
        <v>подготовительная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60" t="e">
        <f t="shared" si="19"/>
        <v>#REF!</v>
      </c>
      <c r="AR28" s="61" t="e">
        <f t="shared" si="20"/>
        <v>#REF!</v>
      </c>
    </row>
    <row r="29" spans="1:44">
      <c r="A29" s="1">
        <f>список!A28</f>
        <v>27</v>
      </c>
      <c r="B29" s="1" t="str">
        <f>IF(список!B28="","",список!B28)</f>
        <v/>
      </c>
      <c r="C29" s="1">
        <f>IF(список!C28="","",список!C28)</f>
        <v>0</v>
      </c>
      <c r="D29" s="13" t="str">
        <f>IF(список!D28="","",список!D28)</f>
        <v>подготовительная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60" t="e">
        <f t="shared" si="19"/>
        <v>#REF!</v>
      </c>
      <c r="AR29" s="61" t="e">
        <f t="shared" si="20"/>
        <v>#REF!</v>
      </c>
    </row>
    <row r="30" spans="1:44">
      <c r="A30" s="1">
        <f>список!A29</f>
        <v>28</v>
      </c>
      <c r="B30" s="1" t="str">
        <f>IF(список!B29="","",список!B29)</f>
        <v/>
      </c>
      <c r="C30" s="1">
        <f>IF(список!C29="","",список!C29)</f>
        <v>0</v>
      </c>
      <c r="D30" s="13" t="str">
        <f>IF(список!D29="","",список!D29)</f>
        <v>подготовительная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60" t="e">
        <f t="shared" si="19"/>
        <v>#REF!</v>
      </c>
      <c r="AR30" s="61" t="e">
        <f t="shared" si="20"/>
        <v>#REF!</v>
      </c>
    </row>
    <row r="31" spans="1:44">
      <c r="A31" s="1">
        <f>список!A30</f>
        <v>29</v>
      </c>
      <c r="B31" s="1" t="str">
        <f>IF(список!B30="","",список!B30)</f>
        <v/>
      </c>
      <c r="C31" s="1">
        <f>IF(список!C30="","",список!C30)</f>
        <v>0</v>
      </c>
      <c r="D31" s="13" t="str">
        <f>IF(список!D30="","",список!D30)</f>
        <v>подготовительная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60" t="e">
        <f t="shared" si="19"/>
        <v>#REF!</v>
      </c>
      <c r="AR31" s="61" t="e">
        <f t="shared" si="20"/>
        <v>#REF!</v>
      </c>
    </row>
    <row r="32" spans="1:44" ht="15.75" thickBot="1">
      <c r="A32" s="1">
        <f>список!A31</f>
        <v>30</v>
      </c>
      <c r="B32" s="1">
        <f>IF(список!C8="","",список!C8)</f>
        <v>0</v>
      </c>
      <c r="C32" s="1">
        <f>IF(список!C31="","",список!C31)</f>
        <v>0</v>
      </c>
      <c r="D32" s="13" t="str">
        <f>IF(список!D31="","",список!D31)</f>
        <v>подготовительная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2" t="e">
        <f t="shared" si="19"/>
        <v>#REF!</v>
      </c>
      <c r="AR32" s="63" t="e">
        <f t="shared" si="20"/>
        <v>#REF!</v>
      </c>
    </row>
    <row r="33" spans="1:44">
      <c r="A33" s="1" t="e">
        <f>список!#REF!</f>
        <v>#REF!</v>
      </c>
      <c r="B33" s="1" t="e">
        <f>IF(список!#REF!="","",список!#REF!)</f>
        <v>#REF!</v>
      </c>
      <c r="C33" s="1" t="e">
        <f>IF(список!#REF!="","",список!#REF!)</f>
        <v>#REF!</v>
      </c>
      <c r="D33" s="13" t="e">
        <f>IF(список!#REF!="","",список!#REF!)</f>
        <v>#REF!</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8" t="e">
        <f t="shared" si="19"/>
        <v>#REF!</v>
      </c>
      <c r="AR33" s="6" t="e">
        <f t="shared" si="20"/>
        <v>#REF!</v>
      </c>
    </row>
    <row r="34" spans="1:44">
      <c r="A34" s="1">
        <f>'[1]сырые баллы'!A34:A35</f>
        <v>31</v>
      </c>
      <c r="B34" s="1" t="e">
        <f>IF(список!#REF!="","",список!#REF!)</f>
        <v>#REF!</v>
      </c>
      <c r="C34" s="1" t="e">
        <f>IF(список!#REF!="","",список!#REF!)</f>
        <v>#REF!</v>
      </c>
      <c r="D34" s="13" t="e">
        <f>IF(список!#REF!="","",список!#REF!)</f>
        <v>#REF!</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E3:F3"/>
    <mergeCell ref="AA2:AP2"/>
    <mergeCell ref="K3:L3"/>
    <mergeCell ref="M3:N3"/>
    <mergeCell ref="O3:P3"/>
    <mergeCell ref="Q3:R3"/>
    <mergeCell ref="S3:T3"/>
    <mergeCell ref="AE3:AF3"/>
    <mergeCell ref="AA3:AB3"/>
    <mergeCell ref="AC3:AD3"/>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87" t="e">
        <f>#REF!</f>
        <v>#REF!</v>
      </c>
      <c r="B1" s="388"/>
      <c r="C1" s="388"/>
      <c r="D1" s="388"/>
      <c r="E1" s="375"/>
      <c r="F1" s="375"/>
      <c r="G1" s="375"/>
      <c r="H1" s="375"/>
      <c r="I1" s="375"/>
      <c r="J1" s="375"/>
      <c r="K1" s="375"/>
      <c r="L1" s="375"/>
      <c r="M1" s="375"/>
      <c r="N1" s="375"/>
      <c r="O1" s="375"/>
      <c r="P1" s="375"/>
      <c r="Q1" s="375"/>
      <c r="R1" s="375"/>
      <c r="S1" s="375"/>
      <c r="T1" s="375"/>
      <c r="U1" s="375"/>
      <c r="V1" s="375"/>
      <c r="W1" s="375"/>
      <c r="X1" s="375"/>
      <c r="Y1" s="375"/>
      <c r="Z1" s="375"/>
      <c r="AA1" s="375"/>
      <c r="AB1" s="375"/>
      <c r="AC1" s="375"/>
      <c r="AD1" s="375"/>
      <c r="AE1" s="375"/>
      <c r="AF1" s="375"/>
      <c r="AG1" s="375"/>
      <c r="AH1" s="375"/>
      <c r="AI1" s="375"/>
      <c r="AJ1" s="375"/>
      <c r="AK1" s="375"/>
      <c r="AL1" s="375"/>
      <c r="AM1" s="375"/>
      <c r="AN1" s="375"/>
      <c r="AO1" s="375"/>
      <c r="AP1" s="375"/>
      <c r="AQ1" s="388"/>
      <c r="AR1" s="394"/>
    </row>
    <row r="2" spans="1:44">
      <c r="A2" s="377" t="str">
        <f>список!A1</f>
        <v>№</v>
      </c>
      <c r="B2" s="377" t="str">
        <f>список!B1</f>
        <v>Фамилия, имя воспитанника</v>
      </c>
      <c r="C2" s="377" t="str">
        <f>список!C1</f>
        <v xml:space="preserve">дата </v>
      </c>
      <c r="D2" s="400" t="str">
        <f>список!D1</f>
        <v>группа</v>
      </c>
      <c r="E2" s="395" t="s">
        <v>6</v>
      </c>
      <c r="F2" s="396"/>
      <c r="G2" s="396"/>
      <c r="H2" s="396"/>
      <c r="I2" s="396"/>
      <c r="J2" s="396"/>
      <c r="K2" s="396"/>
      <c r="L2" s="396"/>
      <c r="M2" s="396"/>
      <c r="N2" s="396"/>
      <c r="O2" s="396"/>
      <c r="P2" s="396"/>
      <c r="Q2" s="396"/>
      <c r="R2" s="396"/>
      <c r="S2" s="396"/>
      <c r="T2" s="396"/>
      <c r="U2" s="396"/>
      <c r="V2" s="396"/>
      <c r="W2" s="396"/>
      <c r="X2" s="396"/>
      <c r="Y2" s="396"/>
      <c r="Z2" s="397"/>
      <c r="AA2" s="402" t="s">
        <v>7</v>
      </c>
      <c r="AB2" s="403"/>
      <c r="AC2" s="403"/>
      <c r="AD2" s="403"/>
      <c r="AE2" s="403"/>
      <c r="AF2" s="403"/>
      <c r="AG2" s="403"/>
      <c r="AH2" s="403"/>
      <c r="AI2" s="403"/>
      <c r="AJ2" s="403"/>
      <c r="AK2" s="403"/>
      <c r="AL2" s="403"/>
      <c r="AM2" s="403"/>
      <c r="AN2" s="403"/>
      <c r="AO2" s="403"/>
      <c r="AP2" s="404"/>
      <c r="AQ2" s="5"/>
      <c r="AR2" s="1"/>
    </row>
    <row r="3" spans="1:44">
      <c r="A3" s="377"/>
      <c r="B3" s="377"/>
      <c r="C3" s="377"/>
      <c r="D3" s="400"/>
      <c r="E3" s="401">
        <v>6</v>
      </c>
      <c r="F3" s="392"/>
      <c r="G3" s="391">
        <v>14</v>
      </c>
      <c r="H3" s="392"/>
      <c r="I3" s="391">
        <v>18</v>
      </c>
      <c r="J3" s="392"/>
      <c r="K3" s="393">
        <f>'[1]сырые баллы'!Y3</f>
        <v>21</v>
      </c>
      <c r="L3" s="393"/>
      <c r="M3" s="393">
        <f>'[1]сырые баллы'!Z3</f>
        <v>22</v>
      </c>
      <c r="N3" s="393"/>
      <c r="O3" s="393">
        <f>'[1]сырые баллы'!AA3</f>
        <v>23</v>
      </c>
      <c r="P3" s="393"/>
      <c r="Q3" s="393">
        <f>'[1]сырые баллы'!AB3</f>
        <v>24</v>
      </c>
      <c r="R3" s="393"/>
      <c r="S3" s="393">
        <f>'[1]сырые баллы'!AC3</f>
        <v>25</v>
      </c>
      <c r="T3" s="393"/>
      <c r="U3" s="393">
        <f>'[1]сырые баллы'!AD3</f>
        <v>26</v>
      </c>
      <c r="V3" s="393"/>
      <c r="W3" s="393">
        <f>'[1]сырые баллы'!AE3</f>
        <v>27</v>
      </c>
      <c r="X3" s="393"/>
      <c r="Y3" s="393">
        <f>'[1]сырые баллы'!AF3</f>
        <v>28</v>
      </c>
      <c r="Z3" s="399"/>
      <c r="AA3" s="405">
        <f>'[1]сырые баллы'!BJ3</f>
        <v>21</v>
      </c>
      <c r="AB3" s="384"/>
      <c r="AC3" s="384">
        <f>'[1]сырые баллы'!BK3</f>
        <v>22</v>
      </c>
      <c r="AD3" s="384"/>
      <c r="AE3" s="384">
        <f>'[1]сырые баллы'!BL3</f>
        <v>23</v>
      </c>
      <c r="AF3" s="384"/>
      <c r="AG3" s="384">
        <f>'[1]сырые баллы'!BM3</f>
        <v>24</v>
      </c>
      <c r="AH3" s="384"/>
      <c r="AI3" s="384">
        <f>'[1]сырые баллы'!BN3</f>
        <v>25</v>
      </c>
      <c r="AJ3" s="384"/>
      <c r="AK3" s="384">
        <f>'[1]сырые баллы'!BO3</f>
        <v>26</v>
      </c>
      <c r="AL3" s="384"/>
      <c r="AM3" s="384">
        <f>'[1]сырые баллы'!BP3</f>
        <v>27</v>
      </c>
      <c r="AN3" s="384"/>
      <c r="AO3" s="384">
        <f>'[1]сырые баллы'!BQ3</f>
        <v>28</v>
      </c>
      <c r="AP3" s="398"/>
      <c r="AQ3" s="5"/>
      <c r="AR3" s="1"/>
    </row>
    <row r="4" spans="1:44">
      <c r="A4" s="1">
        <f>список!A2</f>
        <v>1</v>
      </c>
      <c r="B4" s="1" t="str">
        <f>IF(список!B2="","",список!B2)</f>
        <v/>
      </c>
      <c r="C4" s="1" t="str">
        <f>IF(список!C2="","",список!C2)</f>
        <v/>
      </c>
      <c r="D4" s="13" t="str">
        <f>IF(список!D2="","",список!D2)</f>
        <v>подготовительная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подготовительная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подготовительная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f>IF(список!C5="","",список!C5)</f>
        <v>0</v>
      </c>
      <c r="D7" s="13" t="str">
        <f>IF(список!D5="","",список!D5)</f>
        <v>подготовительная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f>IF(список!C6="","",список!C6)</f>
        <v>0</v>
      </c>
      <c r="D8" s="13" t="str">
        <f>IF(список!D6="","",список!D6)</f>
        <v>подготовительная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f>IF(список!C7="","",список!C7)</f>
        <v>0</v>
      </c>
      <c r="D9" s="13" t="str">
        <f>IF(список!D7="","",список!D7)</f>
        <v>подготовительная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подготовительная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f>IF(список!C9="","",список!C9)</f>
        <v>0</v>
      </c>
      <c r="D11" s="13" t="str">
        <f>IF(список!D9="","",список!D9)</f>
        <v>подготовительная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f>IF(список!C10="","",список!C10)</f>
        <v>0</v>
      </c>
      <c r="D12" s="13" t="str">
        <f>IF(список!D10="","",список!D10)</f>
        <v>подготовительная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f>IF(список!C11="","",список!C11)</f>
        <v>0</v>
      </c>
      <c r="D13" s="13" t="str">
        <f>IF(список!D11="","",список!D11)</f>
        <v>подготовительная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f>IF(список!C12="","",список!C12)</f>
        <v>0</v>
      </c>
      <c r="D14" s="13" t="str">
        <f>IF(список!D12="","",список!D12)</f>
        <v>подготовительная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список!A14</f>
        <v>13</v>
      </c>
      <c r="B15" s="1" t="str">
        <f>IF(список!B14="","",список!B14)</f>
        <v/>
      </c>
      <c r="C15" s="1">
        <f>IF(список!C14="","",список!C14)</f>
        <v>0</v>
      </c>
      <c r="D15" s="13" t="str">
        <f>IF(список!D14="","",список!D14)</f>
        <v>подготовительная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список!A15</f>
        <v>14</v>
      </c>
      <c r="B16" s="1" t="str">
        <f>IF(список!B15="","",список!B15)</f>
        <v/>
      </c>
      <c r="C16" s="1">
        <f>IF(список!C15="","",список!C15)</f>
        <v>0</v>
      </c>
      <c r="D16" s="13" t="str">
        <f>IF(список!D15="","",список!D15)</f>
        <v>подготовительная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список!A16</f>
        <v>15</v>
      </c>
      <c r="B17" s="1" t="str">
        <f>IF(список!B16="","",список!B16)</f>
        <v/>
      </c>
      <c r="C17" s="1">
        <f>IF(список!C16="","",список!C16)</f>
        <v>0</v>
      </c>
      <c r="D17" s="13" t="str">
        <f>IF(список!D16="","",список!D16)</f>
        <v>подготовительная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список!A17</f>
        <v>16</v>
      </c>
      <c r="B18" s="1" t="str">
        <f>IF(список!B17="","",список!B17)</f>
        <v/>
      </c>
      <c r="C18" s="1">
        <f>IF(список!C17="","",список!C17)</f>
        <v>0</v>
      </c>
      <c r="D18" s="13" t="str">
        <f>IF(список!D17="","",список!D17)</f>
        <v>подготовительная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список!A18</f>
        <v>17</v>
      </c>
      <c r="B19" s="1" t="str">
        <f>IF(список!B18="","",список!B18)</f>
        <v/>
      </c>
      <c r="C19" s="1">
        <f>IF(список!C18="","",список!C18)</f>
        <v>0</v>
      </c>
      <c r="D19" s="13" t="str">
        <f>IF(список!D18="","",список!D18)</f>
        <v>подготовительная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список!A19</f>
        <v>18</v>
      </c>
      <c r="B20" s="1" t="str">
        <f>IF(список!B19="","",список!B19)</f>
        <v/>
      </c>
      <c r="C20" s="1">
        <f>IF(список!C19="","",список!C19)</f>
        <v>0</v>
      </c>
      <c r="D20" s="13" t="str">
        <f>IF(список!D19="","",список!D19)</f>
        <v>подготовительная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список!A20</f>
        <v>19</v>
      </c>
      <c r="B21" s="1" t="str">
        <f>IF(список!B20="","",список!B20)</f>
        <v/>
      </c>
      <c r="C21" s="1">
        <f>IF(список!C20="","",список!C20)</f>
        <v>0</v>
      </c>
      <c r="D21" s="13" t="str">
        <f>IF(список!D20="","",список!D20)</f>
        <v>подготовительная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список!A21</f>
        <v>20</v>
      </c>
      <c r="B22" s="1" t="str">
        <f>IF(список!B21="","",список!B21)</f>
        <v/>
      </c>
      <c r="C22" s="1">
        <f>IF(список!C21="","",список!C21)</f>
        <v>0</v>
      </c>
      <c r="D22" s="13" t="str">
        <f>IF(список!D21="","",список!D21)</f>
        <v>подготовительная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список!A22</f>
        <v>21</v>
      </c>
      <c r="B23" s="1" t="str">
        <f>IF(список!B22="","",список!B22)</f>
        <v/>
      </c>
      <c r="C23" s="1">
        <f>IF(список!C22="","",список!C22)</f>
        <v>0</v>
      </c>
      <c r="D23" s="13" t="str">
        <f>IF(список!D22="","",список!D22)</f>
        <v>подготовительная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список!A23</f>
        <v>22</v>
      </c>
      <c r="B24" s="1" t="str">
        <f>IF(список!B23="","",список!B23)</f>
        <v/>
      </c>
      <c r="C24" s="1">
        <f>IF(список!C23="","",список!C23)</f>
        <v>0</v>
      </c>
      <c r="D24" s="13" t="str">
        <f>IF(список!D23="","",список!D23)</f>
        <v>подготовительная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список!A24</f>
        <v>23</v>
      </c>
      <c r="B25" s="1" t="str">
        <f>IF(список!B24="","",список!B24)</f>
        <v/>
      </c>
      <c r="C25" s="1">
        <f>IF(список!C24="","",список!C24)</f>
        <v>0</v>
      </c>
      <c r="D25" s="13" t="str">
        <f>IF(список!D24="","",список!D24)</f>
        <v>подготовительная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список!A25</f>
        <v>24</v>
      </c>
      <c r="B26" s="1" t="str">
        <f>IF(список!B25="","",список!B25)</f>
        <v/>
      </c>
      <c r="C26" s="1">
        <f>IF(список!C25="","",список!C25)</f>
        <v>0</v>
      </c>
      <c r="D26" s="13" t="str">
        <f>IF(список!D25="","",список!D25)</f>
        <v>подготовительная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список!A26</f>
        <v>25</v>
      </c>
      <c r="B27" s="1" t="str">
        <f>IF(список!B26="","",список!B26)</f>
        <v/>
      </c>
      <c r="C27" s="1">
        <f>IF(список!C26="","",список!C26)</f>
        <v>0</v>
      </c>
      <c r="D27" s="13" t="str">
        <f>IF(список!D26="","",список!D26)</f>
        <v>подготовительная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список!A27</f>
        <v>26</v>
      </c>
      <c r="B28" s="1" t="str">
        <f>IF(список!B27="","",список!B27)</f>
        <v/>
      </c>
      <c r="C28" s="1">
        <f>IF(список!C27="","",список!C27)</f>
        <v>0</v>
      </c>
      <c r="D28" s="13" t="str">
        <f>IF(список!D27="","",список!D27)</f>
        <v>подготовительная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список!A28</f>
        <v>27</v>
      </c>
      <c r="B29" s="1" t="str">
        <f>IF(список!B28="","",список!B28)</f>
        <v/>
      </c>
      <c r="C29" s="1">
        <f>IF(список!C28="","",список!C28)</f>
        <v>0</v>
      </c>
      <c r="D29" s="13" t="str">
        <f>IF(список!D28="","",список!D28)</f>
        <v>подготовительная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список!A29</f>
        <v>28</v>
      </c>
      <c r="B30" s="1" t="str">
        <f>IF(список!B29="","",список!B29)</f>
        <v/>
      </c>
      <c r="C30" s="1">
        <f>IF(список!C29="","",список!C29)</f>
        <v>0</v>
      </c>
      <c r="D30" s="13" t="str">
        <f>IF(список!D29="","",список!D29)</f>
        <v>подготовительная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список!A30</f>
        <v>29</v>
      </c>
      <c r="B31" s="1" t="str">
        <f>IF(список!B30="","",список!B30)</f>
        <v/>
      </c>
      <c r="C31" s="1">
        <f>IF(список!C30="","",список!C30)</f>
        <v>0</v>
      </c>
      <c r="D31" s="13" t="str">
        <f>IF(список!D30="","",список!D30)</f>
        <v>подготовительная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список!A31</f>
        <v>30</v>
      </c>
      <c r="B32" s="1">
        <f>IF(список!C8="","",список!C8)</f>
        <v>0</v>
      </c>
      <c r="C32" s="1">
        <f>IF(список!C31="","",список!C31)</f>
        <v>0</v>
      </c>
      <c r="D32" s="13" t="str">
        <f>IF(список!D31="","",список!D31)</f>
        <v>подготовительная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t="e">
        <f>список!#REF!</f>
        <v>#REF!</v>
      </c>
      <c r="B33" s="1" t="e">
        <f>IF(список!#REF!="","",список!#REF!)</f>
        <v>#REF!</v>
      </c>
      <c r="C33" s="1" t="e">
        <f>IF(список!#REF!="","",список!#REF!)</f>
        <v>#REF!</v>
      </c>
      <c r="D33" s="13" t="e">
        <f>IF(список!#REF!="","",список!#REF!)</f>
        <v>#REF!</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e">
        <f>IF(список!#REF!="","",список!#REF!)</f>
        <v>#REF!</v>
      </c>
      <c r="C34" s="1" t="e">
        <f>IF(список!#REF!="","",список!#REF!)</f>
        <v>#REF!</v>
      </c>
      <c r="D34" s="13" t="e">
        <f>IF(список!#REF!="","",список!#REF!)</f>
        <v>#REF!</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U3:V3"/>
    <mergeCell ref="O3:P3"/>
    <mergeCell ref="AM3:AN3"/>
    <mergeCell ref="AO3:AP3"/>
    <mergeCell ref="W3:X3"/>
    <mergeCell ref="Y3:Z3"/>
    <mergeCell ref="AA3:AB3"/>
    <mergeCell ref="AC3:AD3"/>
    <mergeCell ref="AE3:AF3"/>
    <mergeCell ref="AG3:AH3"/>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Речевое развитие</vt:lpstr>
      <vt:lpstr>Художественно-эстетическое разв</vt:lpstr>
      <vt:lpstr>Физическое развитие</vt:lpstr>
      <vt:lpstr>сводная по группе</vt:lpstr>
      <vt:lpstr>Индивидуальная карта_1</vt:lpstr>
      <vt:lpstr>характ уровней</vt:lpstr>
      <vt:lpstr>Лист1</vt:lpstr>
      <vt:lpstr>Целевые ориентиры</vt:lpstr>
      <vt:lpstr>Целевые ориентиры_сводная</vt:lpstr>
      <vt:lpstr>Индивидуальная карта_2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Альбина</cp:lastModifiedBy>
  <cp:lastPrinted>2020-02-12T07:25:17Z</cp:lastPrinted>
  <dcterms:created xsi:type="dcterms:W3CDTF">2011-08-30T11:41:57Z</dcterms:created>
  <dcterms:modified xsi:type="dcterms:W3CDTF">2022-11-28T06:49:15Z</dcterms:modified>
</cp:coreProperties>
</file>